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vj0001\Desktop\"/>
    </mc:Choice>
  </mc:AlternateContent>
  <bookViews>
    <workbookView xWindow="0" yWindow="0" windowWidth="27585" windowHeight="12270" activeTab="2"/>
  </bookViews>
  <sheets>
    <sheet name="BW" sheetId="3" r:id="rId1"/>
    <sheet name="MN" sheetId="5" r:id="rId2"/>
    <sheet name="SM" sheetId="6" r:id="rId3"/>
  </sheets>
  <definedNames>
    <definedName name="_xlnm.Print_Area" localSheetId="0">BW!$A$1:$G$38</definedName>
    <definedName name="_xlnm.Print_Area" localSheetId="1">MN!$A$1:$G$38</definedName>
    <definedName name="_xlnm.Print_Area" localSheetId="2">SM!$A$1:$G$40</definedName>
  </definedNames>
  <calcPr calcId="162913"/>
</workbook>
</file>

<file path=xl/calcChain.xml><?xml version="1.0" encoding="utf-8"?>
<calcChain xmlns="http://schemas.openxmlformats.org/spreadsheetml/2006/main">
  <c r="E29" i="3" l="1"/>
  <c r="F29" i="6" l="1"/>
  <c r="F5" i="6" l="1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4" i="6"/>
  <c r="F36" i="6"/>
  <c r="F33" i="6"/>
  <c r="F33" i="5"/>
  <c r="F29" i="5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4" i="3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4" i="5"/>
</calcChain>
</file>

<file path=xl/sharedStrings.xml><?xml version="1.0" encoding="utf-8"?>
<sst xmlns="http://schemas.openxmlformats.org/spreadsheetml/2006/main" count="182" uniqueCount="61">
  <si>
    <t>Biweekly Table</t>
  </si>
  <si>
    <t>FTE</t>
  </si>
  <si>
    <t>Hours/Day</t>
  </si>
  <si>
    <t>Hours/Pay Period</t>
  </si>
  <si>
    <t>0.10</t>
  </si>
  <si>
    <t>0.13</t>
  </si>
  <si>
    <t>0.15</t>
  </si>
  <si>
    <t>0.20</t>
  </si>
  <si>
    <t>0.25</t>
  </si>
  <si>
    <t>0.30</t>
  </si>
  <si>
    <t>0.33</t>
  </si>
  <si>
    <t>0.40</t>
  </si>
  <si>
    <t>0.45</t>
  </si>
  <si>
    <t>0.50</t>
  </si>
  <si>
    <t>0.60</t>
  </si>
  <si>
    <t>0.66</t>
  </si>
  <si>
    <t>0.67</t>
  </si>
  <si>
    <t>0.70</t>
  </si>
  <si>
    <t>0.75</t>
  </si>
  <si>
    <t>0.80</t>
  </si>
  <si>
    <t>0.85</t>
  </si>
  <si>
    <t>0.90</t>
  </si>
  <si>
    <t>0.95</t>
  </si>
  <si>
    <t>1.00</t>
  </si>
  <si>
    <t>1.20</t>
  </si>
  <si>
    <t>1.60</t>
  </si>
  <si>
    <t>2</t>
  </si>
  <si>
    <t>2.00</t>
  </si>
  <si>
    <t>2.64</t>
  </si>
  <si>
    <t>3.20</t>
  </si>
  <si>
    <t>3.60</t>
  </si>
  <si>
    <t>4</t>
  </si>
  <si>
    <t>4.80</t>
  </si>
  <si>
    <t>5.28</t>
  </si>
  <si>
    <t>5.36</t>
  </si>
  <si>
    <t>5.60</t>
  </si>
  <si>
    <t>6</t>
  </si>
  <si>
    <t>6.40</t>
  </si>
  <si>
    <t>1</t>
  </si>
  <si>
    <t>6.80</t>
  </si>
  <si>
    <t>7.20</t>
  </si>
  <si>
    <t>7.60</t>
  </si>
  <si>
    <t>8</t>
  </si>
  <si>
    <t>Hours per Pay Period</t>
  </si>
  <si>
    <t>Hours Per Pay</t>
  </si>
  <si>
    <t>80.00</t>
  </si>
  <si>
    <t>X</t>
  </si>
  <si>
    <t>Hourly Rate</t>
  </si>
  <si>
    <t>Pay Periods</t>
  </si>
  <si>
    <t>Annual Salary</t>
  </si>
  <si>
    <t>10.00</t>
  </si>
  <si>
    <t>Notes:</t>
  </si>
  <si>
    <t>1. FTE's are no more than 3 decimal places</t>
  </si>
  <si>
    <t>2. Hours Per Day and Hours Per Pay are no more than 2 decimal places</t>
  </si>
  <si>
    <t>=</t>
  </si>
  <si>
    <t>Calculate Different Rate than Above</t>
  </si>
  <si>
    <t>Months</t>
  </si>
  <si>
    <t>Monthly Table</t>
  </si>
  <si>
    <t>Semimonthly Table</t>
  </si>
  <si>
    <t>Assigned Salary</t>
  </si>
  <si>
    <t>Assigned Salary 
(Summer)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</si>
</sst>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/>
    <xf numFmtId="164" fontId="3" fillId="0" borderId="0" xfId="0" applyNumberFormat="1" applyFont="1"/>
    <xf numFmtId="0" fontId="2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3" fillId="0" borderId="0" xfId="0" applyFont="1" applyBorder="1"/>
  </cellXfs>
  <cellStyles count="1">
    <cellStyle name="Normal" xfId="0" builtinId="0"/>
  </cellStyles>
  <dxfs count="93"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5" name="Table5" displayName="Table5" ref="A2:G23" headerRowCount="0" totalsRowShown="0" headerRowDxfId="92" dataDxfId="91">
  <tableColumns count="7">
    <tableColumn id="1" name="Biweekly Table" headerRowDxfId="90" dataDxfId="89"/>
    <tableColumn id="2" name="Column1" headerRowDxfId="88" dataDxfId="87"/>
    <tableColumn id="3" name="Column2" headerRowDxfId="86" dataDxfId="85"/>
    <tableColumn id="4" name="Column3" headerRowDxfId="84" dataDxfId="83"/>
    <tableColumn id="5" name="Column4" headerRowDxfId="82" dataDxfId="81"/>
    <tableColumn id="6" name="Column5" headerRowDxfId="80" dataDxfId="79"/>
    <tableColumn id="7" name="Column6" headerRowDxfId="78" dataDxfId="77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6" name="Table6" displayName="Table6" ref="A27:G38" headerRowCount="0" totalsRowShown="0" headerRowDxfId="76" dataDxfId="75">
  <tableColumns count="7">
    <tableColumn id="1" name="Column1" headerRowDxfId="74" dataDxfId="73"/>
    <tableColumn id="2" name="Column2" headerRowDxfId="72" dataDxfId="71"/>
    <tableColumn id="3" name="Column3" headerRowDxfId="70" dataDxfId="69"/>
    <tableColumn id="4" name="Column4" headerRowDxfId="68" dataDxfId="67"/>
    <tableColumn id="5" name="Column5" headerRowDxfId="66" dataDxfId="65"/>
    <tableColumn id="6" name="Column6" headerRowDxfId="64" dataDxfId="63"/>
    <tableColumn id="7" name="Column7" dataDxfId="62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7" name="Table58" displayName="Table58" ref="A2:G23" headerRowCount="0" totalsRowShown="0" headerRowDxfId="28" dataDxfId="27">
  <tableColumns count="7">
    <tableColumn id="1" name="Biweekly Table" headerRowDxfId="61" dataDxfId="35"/>
    <tableColumn id="2" name="Column1" headerRowDxfId="60" dataDxfId="34"/>
    <tableColumn id="3" name="Column2" headerRowDxfId="59" dataDxfId="33"/>
    <tableColumn id="4" name="Column3" headerRowDxfId="58" dataDxfId="32"/>
    <tableColumn id="5" name="Column4" headerRowDxfId="57" dataDxfId="31"/>
    <tableColumn id="6" name="Column5" headerRowDxfId="56" dataDxfId="30"/>
    <tableColumn id="7" name="Column6" headerRowDxfId="55" dataDxfId="29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id="8" name="Table69" displayName="Table69" ref="A27:G38" headerRowCount="0" totalsRowShown="0" headerRowDxfId="19" dataDxfId="18">
  <tableColumns count="7">
    <tableColumn id="1" name="Column1" headerRowDxfId="54" dataDxfId="26"/>
    <tableColumn id="2" name="Column2" headerRowDxfId="53" dataDxfId="25"/>
    <tableColumn id="3" name="Column3" headerRowDxfId="52" dataDxfId="24"/>
    <tableColumn id="4" name="Column4" headerRowDxfId="51" dataDxfId="23"/>
    <tableColumn id="5" name="Column5" headerRowDxfId="50" dataDxfId="22"/>
    <tableColumn id="6" name="Column6" headerRowDxfId="49" dataDxfId="21"/>
    <tableColumn id="7" name="Column7" dataDxfId="20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id="9" name="Table5810" displayName="Table5810" ref="A2:G23" headerRowCount="0" totalsRowShown="0" headerRowDxfId="10" dataDxfId="9">
  <tableColumns count="7">
    <tableColumn id="1" name="Biweekly Table" headerRowDxfId="48" dataDxfId="17"/>
    <tableColumn id="2" name="Column1" headerRowDxfId="47" dataDxfId="16"/>
    <tableColumn id="3" name="Column2" headerRowDxfId="46" dataDxfId="15"/>
    <tableColumn id="4" name="Column3" headerRowDxfId="45" dataDxfId="14"/>
    <tableColumn id="5" name="Column4" headerRowDxfId="44" dataDxfId="13"/>
    <tableColumn id="6" name="Column5" headerRowDxfId="43" dataDxfId="12"/>
    <tableColumn id="7" name="Column6" headerRowDxfId="42" dataDxfId="11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id="10" name="Table6911" displayName="Table6911" ref="A27:G40" headerRowCount="0" totalsRowShown="0" headerRowDxfId="1" dataDxfId="0">
  <tableColumns count="7">
    <tableColumn id="1" name="Column1" headerRowDxfId="41" dataDxfId="8"/>
    <tableColumn id="2" name="Column2" headerRowDxfId="40" dataDxfId="7"/>
    <tableColumn id="3" name="Column3" headerRowDxfId="39" dataDxfId="6"/>
    <tableColumn id="4" name="Column4" headerRowDxfId="38" dataDxfId="5"/>
    <tableColumn id="5" name="Column5" headerRowDxfId="37" dataDxfId="4"/>
    <tableColumn id="6" name="Column6" headerRowDxfId="36" dataDxfId="3"/>
    <tableColumn id="7" name="Column7" dataDxfId="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I7" sqref="I7"/>
    </sheetView>
  </sheetViews>
  <sheetFormatPr defaultRowHeight="15" x14ac:dyDescent="0.25"/>
  <cols>
    <col min="1" max="1" width="11.42578125" customWidth="1"/>
    <col min="2" max="2" width="11" customWidth="1"/>
    <col min="3" max="3" width="7.85546875" customWidth="1"/>
    <col min="4" max="4" width="11" customWidth="1"/>
    <col min="5" max="5" width="8.7109375" customWidth="1"/>
    <col min="6" max="6" width="16.5703125" bestFit="1" customWidth="1"/>
    <col min="7" max="7" width="13.140625" bestFit="1" customWidth="1"/>
  </cols>
  <sheetData>
    <row r="1" spans="1:7" s="5" customFormat="1" ht="21" x14ac:dyDescent="0.35">
      <c r="A1" s="14" t="s">
        <v>0</v>
      </c>
      <c r="B1" s="14"/>
      <c r="C1" s="14"/>
      <c r="D1" s="14"/>
      <c r="E1" s="14"/>
      <c r="F1" s="14"/>
      <c r="G1" s="14"/>
    </row>
    <row r="2" spans="1:7" x14ac:dyDescent="0.25">
      <c r="A2" s="6"/>
      <c r="B2" s="6"/>
      <c r="C2" s="6"/>
      <c r="D2" s="6"/>
      <c r="E2" s="6"/>
      <c r="F2" s="6"/>
      <c r="G2" s="6"/>
    </row>
    <row r="3" spans="1:7" x14ac:dyDescent="0.25">
      <c r="A3" s="6"/>
      <c r="B3" s="7" t="s">
        <v>1</v>
      </c>
      <c r="C3" s="6"/>
      <c r="D3" s="7" t="s">
        <v>2</v>
      </c>
      <c r="E3" s="6"/>
      <c r="F3" s="7" t="s">
        <v>3</v>
      </c>
      <c r="G3" s="7"/>
    </row>
    <row r="4" spans="1:7" x14ac:dyDescent="0.25">
      <c r="A4" s="6"/>
      <c r="B4" s="8" t="s">
        <v>4</v>
      </c>
      <c r="C4" s="6"/>
      <c r="D4" s="8" t="s">
        <v>38</v>
      </c>
      <c r="E4" s="6"/>
      <c r="F4" s="8">
        <f>SUM(Table5[[#This Row],[Column1]]*80)</f>
        <v>8</v>
      </c>
      <c r="G4" s="6"/>
    </row>
    <row r="5" spans="1:7" x14ac:dyDescent="0.25">
      <c r="A5" s="6"/>
      <c r="B5" s="8" t="s">
        <v>5</v>
      </c>
      <c r="C5" s="6"/>
      <c r="D5" s="8" t="s">
        <v>38</v>
      </c>
      <c r="E5" s="6"/>
      <c r="F5" s="8">
        <f>SUM(Table5[[#This Row],[Column1]]*80)</f>
        <v>10.4</v>
      </c>
      <c r="G5" s="6"/>
    </row>
    <row r="6" spans="1:7" x14ac:dyDescent="0.25">
      <c r="A6" s="6"/>
      <c r="B6" s="8" t="s">
        <v>6</v>
      </c>
      <c r="C6" s="6"/>
      <c r="D6" s="8" t="s">
        <v>24</v>
      </c>
      <c r="E6" s="6"/>
      <c r="F6" s="8">
        <f>SUM(Table5[[#This Row],[Column1]]*80)</f>
        <v>12</v>
      </c>
      <c r="G6" s="6"/>
    </row>
    <row r="7" spans="1:7" x14ac:dyDescent="0.25">
      <c r="A7" s="6"/>
      <c r="B7" s="8" t="s">
        <v>7</v>
      </c>
      <c r="C7" s="6"/>
      <c r="D7" s="8" t="s">
        <v>25</v>
      </c>
      <c r="E7" s="6"/>
      <c r="F7" s="8">
        <f>SUM(Table5[[#This Row],[Column1]]*80)</f>
        <v>16</v>
      </c>
      <c r="G7" s="6"/>
    </row>
    <row r="8" spans="1:7" x14ac:dyDescent="0.25">
      <c r="A8" s="6"/>
      <c r="B8" s="8" t="s">
        <v>8</v>
      </c>
      <c r="C8" s="6"/>
      <c r="D8" s="8" t="s">
        <v>27</v>
      </c>
      <c r="E8" s="6"/>
      <c r="F8" s="8">
        <f>SUM(Table5[[#This Row],[Column1]]*80)</f>
        <v>20</v>
      </c>
      <c r="G8" s="6"/>
    </row>
    <row r="9" spans="1:7" x14ac:dyDescent="0.25">
      <c r="A9" s="6"/>
      <c r="B9" s="8" t="s">
        <v>9</v>
      </c>
      <c r="C9" s="6"/>
      <c r="D9" s="8" t="s">
        <v>26</v>
      </c>
      <c r="E9" s="6"/>
      <c r="F9" s="8">
        <f>SUM(Table5[[#This Row],[Column1]]*80)</f>
        <v>24</v>
      </c>
      <c r="G9" s="6"/>
    </row>
    <row r="10" spans="1:7" x14ac:dyDescent="0.25">
      <c r="A10" s="6"/>
      <c r="B10" s="8" t="s">
        <v>10</v>
      </c>
      <c r="C10" s="6"/>
      <c r="D10" s="8" t="s">
        <v>28</v>
      </c>
      <c r="E10" s="6"/>
      <c r="F10" s="8">
        <f>SUM(Table5[[#This Row],[Column1]]*80)</f>
        <v>26.400000000000002</v>
      </c>
      <c r="G10" s="6"/>
    </row>
    <row r="11" spans="1:7" x14ac:dyDescent="0.25">
      <c r="A11" s="6"/>
      <c r="B11" s="8" t="s">
        <v>11</v>
      </c>
      <c r="C11" s="6"/>
      <c r="D11" s="8" t="s">
        <v>29</v>
      </c>
      <c r="E11" s="6"/>
      <c r="F11" s="8">
        <f>SUM(Table5[[#This Row],[Column1]]*80)</f>
        <v>32</v>
      </c>
      <c r="G11" s="6"/>
    </row>
    <row r="12" spans="1:7" x14ac:dyDescent="0.25">
      <c r="A12" s="6"/>
      <c r="B12" s="8" t="s">
        <v>12</v>
      </c>
      <c r="C12" s="6"/>
      <c r="D12" s="8" t="s">
        <v>30</v>
      </c>
      <c r="E12" s="6"/>
      <c r="F12" s="8">
        <f>SUM(Table5[[#This Row],[Column1]]*80)</f>
        <v>36</v>
      </c>
      <c r="G12" s="6"/>
    </row>
    <row r="13" spans="1:7" x14ac:dyDescent="0.25">
      <c r="A13" s="6"/>
      <c r="B13" s="8" t="s">
        <v>13</v>
      </c>
      <c r="C13" s="6"/>
      <c r="D13" s="8" t="s">
        <v>31</v>
      </c>
      <c r="E13" s="6"/>
      <c r="F13" s="8">
        <f>SUM(Table5[[#This Row],[Column1]]*80)</f>
        <v>40</v>
      </c>
      <c r="G13" s="6"/>
    </row>
    <row r="14" spans="1:7" x14ac:dyDescent="0.25">
      <c r="A14" s="6"/>
      <c r="B14" s="8" t="s">
        <v>14</v>
      </c>
      <c r="C14" s="6"/>
      <c r="D14" s="8" t="s">
        <v>32</v>
      </c>
      <c r="E14" s="6"/>
      <c r="F14" s="8">
        <f>SUM(Table5[[#This Row],[Column1]]*80)</f>
        <v>48</v>
      </c>
      <c r="G14" s="6"/>
    </row>
    <row r="15" spans="1:7" x14ac:dyDescent="0.25">
      <c r="A15" s="6"/>
      <c r="B15" s="8" t="s">
        <v>15</v>
      </c>
      <c r="C15" s="6"/>
      <c r="D15" s="8" t="s">
        <v>33</v>
      </c>
      <c r="E15" s="6"/>
      <c r="F15" s="8">
        <f>SUM(Table5[[#This Row],[Column1]]*80)</f>
        <v>52.800000000000004</v>
      </c>
      <c r="G15" s="6"/>
    </row>
    <row r="16" spans="1:7" x14ac:dyDescent="0.25">
      <c r="A16" s="6"/>
      <c r="B16" s="8" t="s">
        <v>16</v>
      </c>
      <c r="C16" s="6"/>
      <c r="D16" s="8" t="s">
        <v>34</v>
      </c>
      <c r="E16" s="6"/>
      <c r="F16" s="8">
        <f>SUM(Table5[[#This Row],[Column1]]*80)</f>
        <v>53.6</v>
      </c>
      <c r="G16" s="6"/>
    </row>
    <row r="17" spans="1:8" x14ac:dyDescent="0.25">
      <c r="A17" s="6"/>
      <c r="B17" s="8" t="s">
        <v>17</v>
      </c>
      <c r="C17" s="6"/>
      <c r="D17" s="8" t="s">
        <v>35</v>
      </c>
      <c r="E17" s="6"/>
      <c r="F17" s="8">
        <f>SUM(Table5[[#This Row],[Column1]]*80)</f>
        <v>56</v>
      </c>
      <c r="G17" s="6"/>
    </row>
    <row r="18" spans="1:8" x14ac:dyDescent="0.25">
      <c r="A18" s="6"/>
      <c r="B18" s="8" t="s">
        <v>18</v>
      </c>
      <c r="C18" s="6"/>
      <c r="D18" s="8" t="s">
        <v>36</v>
      </c>
      <c r="E18" s="6"/>
      <c r="F18" s="8">
        <f>SUM(Table5[[#This Row],[Column1]]*80)</f>
        <v>60</v>
      </c>
      <c r="G18" s="6"/>
    </row>
    <row r="19" spans="1:8" x14ac:dyDescent="0.25">
      <c r="A19" s="6"/>
      <c r="B19" s="8" t="s">
        <v>19</v>
      </c>
      <c r="C19" s="6"/>
      <c r="D19" s="8" t="s">
        <v>37</v>
      </c>
      <c r="E19" s="6"/>
      <c r="F19" s="8">
        <f>SUM(Table5[[#This Row],[Column1]]*80)</f>
        <v>64</v>
      </c>
      <c r="G19" s="6"/>
    </row>
    <row r="20" spans="1:8" x14ac:dyDescent="0.25">
      <c r="A20" s="6"/>
      <c r="B20" s="8" t="s">
        <v>20</v>
      </c>
      <c r="C20" s="6"/>
      <c r="D20" s="8" t="s">
        <v>39</v>
      </c>
      <c r="E20" s="6"/>
      <c r="F20" s="8">
        <f>SUM(Table5[[#This Row],[Column1]]*80)</f>
        <v>68</v>
      </c>
      <c r="G20" s="6"/>
    </row>
    <row r="21" spans="1:8" x14ac:dyDescent="0.25">
      <c r="A21" s="6"/>
      <c r="B21" s="8" t="s">
        <v>21</v>
      </c>
      <c r="C21" s="6"/>
      <c r="D21" s="8" t="s">
        <v>40</v>
      </c>
      <c r="E21" s="6"/>
      <c r="F21" s="8">
        <f>SUM(Table5[[#This Row],[Column1]]*80)</f>
        <v>72</v>
      </c>
      <c r="G21" s="6"/>
    </row>
    <row r="22" spans="1:8" x14ac:dyDescent="0.25">
      <c r="A22" s="6"/>
      <c r="B22" s="8" t="s">
        <v>22</v>
      </c>
      <c r="C22" s="6"/>
      <c r="D22" s="8" t="s">
        <v>41</v>
      </c>
      <c r="E22" s="6"/>
      <c r="F22" s="8">
        <f>SUM(Table5[[#This Row],[Column1]]*80)</f>
        <v>76</v>
      </c>
      <c r="G22" s="6"/>
    </row>
    <row r="23" spans="1:8" x14ac:dyDescent="0.25">
      <c r="A23" s="6"/>
      <c r="B23" s="8" t="s">
        <v>23</v>
      </c>
      <c r="C23" s="6"/>
      <c r="D23" s="8" t="s">
        <v>42</v>
      </c>
      <c r="E23" s="6"/>
      <c r="F23" s="8">
        <f>SUM(Table5[[#This Row],[Column1]]*80)</f>
        <v>80</v>
      </c>
      <c r="G23" s="6"/>
    </row>
    <row r="24" spans="1:8" x14ac:dyDescent="0.25">
      <c r="A24" s="6"/>
      <c r="B24" s="6"/>
      <c r="C24" s="6"/>
      <c r="D24" s="6"/>
      <c r="E24" s="6"/>
      <c r="F24" s="6"/>
      <c r="G24" s="6"/>
    </row>
    <row r="25" spans="1:8" x14ac:dyDescent="0.25">
      <c r="A25" s="9"/>
      <c r="B25" s="9"/>
      <c r="C25" s="9"/>
      <c r="D25" s="9"/>
      <c r="E25" s="9"/>
      <c r="F25" s="9"/>
      <c r="G25" s="9"/>
    </row>
    <row r="26" spans="1:8" s="5" customFormat="1" ht="21" x14ac:dyDescent="0.35">
      <c r="A26" s="14" t="s">
        <v>55</v>
      </c>
      <c r="B26" s="14"/>
      <c r="C26" s="14"/>
      <c r="D26" s="14"/>
      <c r="E26" s="14"/>
      <c r="F26" s="14"/>
      <c r="G26" s="14"/>
      <c r="H26" s="4"/>
    </row>
    <row r="27" spans="1:8" ht="30" x14ac:dyDescent="0.25">
      <c r="A27" s="10" t="s">
        <v>43</v>
      </c>
      <c r="B27" s="10"/>
      <c r="C27" s="10" t="s">
        <v>1</v>
      </c>
      <c r="D27" s="10"/>
      <c r="E27" s="10" t="s">
        <v>44</v>
      </c>
      <c r="F27" s="10"/>
      <c r="G27" s="11"/>
    </row>
    <row r="28" spans="1:8" x14ac:dyDescent="0.25">
      <c r="A28" s="6"/>
      <c r="B28" s="6"/>
      <c r="C28" s="6"/>
      <c r="D28" s="6"/>
      <c r="E28" s="6"/>
      <c r="F28" s="6"/>
      <c r="G28" s="6"/>
    </row>
    <row r="29" spans="1:8" x14ac:dyDescent="0.25">
      <c r="A29" s="6" t="s">
        <v>45</v>
      </c>
      <c r="B29" s="8" t="s">
        <v>46</v>
      </c>
      <c r="C29" s="6">
        <v>0.25</v>
      </c>
      <c r="D29" s="8" t="s">
        <v>54</v>
      </c>
      <c r="E29" s="12">
        <f>Table6[[#This Row],[Column3]]*Table6[[#This Row],[Column1]]</f>
        <v>20</v>
      </c>
      <c r="F29" s="6"/>
      <c r="G29" s="6"/>
    </row>
    <row r="30" spans="1:8" x14ac:dyDescent="0.25">
      <c r="A30" s="6"/>
      <c r="B30" s="8"/>
      <c r="C30" s="6"/>
      <c r="D30" s="8"/>
      <c r="E30" s="6"/>
      <c r="F30" s="6"/>
      <c r="G30" s="6"/>
    </row>
    <row r="31" spans="1:8" x14ac:dyDescent="0.25">
      <c r="A31" s="6"/>
      <c r="B31" s="8"/>
      <c r="C31" s="6"/>
      <c r="D31" s="8"/>
      <c r="E31" s="6"/>
      <c r="F31" s="6"/>
      <c r="G31" s="6"/>
    </row>
    <row r="32" spans="1:8" ht="30" x14ac:dyDescent="0.25">
      <c r="A32" s="10" t="s">
        <v>47</v>
      </c>
      <c r="B32" s="10"/>
      <c r="C32" s="10" t="s">
        <v>44</v>
      </c>
      <c r="D32" s="10"/>
      <c r="E32" s="10" t="s">
        <v>48</v>
      </c>
      <c r="F32" s="10"/>
      <c r="G32" s="10" t="s">
        <v>49</v>
      </c>
    </row>
    <row r="33" spans="1:7" x14ac:dyDescent="0.25">
      <c r="A33" s="6" t="s">
        <v>50</v>
      </c>
      <c r="B33" s="8" t="s">
        <v>46</v>
      </c>
      <c r="C33" s="6">
        <v>80</v>
      </c>
      <c r="D33" s="8" t="s">
        <v>46</v>
      </c>
      <c r="E33" s="6">
        <v>26</v>
      </c>
      <c r="F33" s="6"/>
      <c r="G33" s="13">
        <v>20800</v>
      </c>
    </row>
    <row r="34" spans="1:7" x14ac:dyDescent="0.25">
      <c r="A34" s="6"/>
      <c r="B34" s="6"/>
      <c r="C34" s="6"/>
      <c r="D34" s="6"/>
      <c r="E34" s="6"/>
      <c r="F34" s="6"/>
      <c r="G34" s="6"/>
    </row>
    <row r="35" spans="1:7" x14ac:dyDescent="0.25">
      <c r="A35" s="6"/>
      <c r="B35" s="6"/>
      <c r="C35" s="6"/>
      <c r="D35" s="6"/>
      <c r="E35" s="6"/>
      <c r="F35" s="6"/>
      <c r="G35" s="6"/>
    </row>
    <row r="36" spans="1:7" x14ac:dyDescent="0.25">
      <c r="A36" s="6" t="s">
        <v>51</v>
      </c>
      <c r="B36" s="6"/>
      <c r="C36" s="6"/>
      <c r="D36" s="6"/>
      <c r="E36" s="6"/>
      <c r="F36" s="6"/>
      <c r="G36" s="6"/>
    </row>
    <row r="37" spans="1:7" x14ac:dyDescent="0.25">
      <c r="A37" s="6" t="s">
        <v>52</v>
      </c>
      <c r="B37" s="6"/>
      <c r="C37" s="6"/>
      <c r="D37" s="6"/>
      <c r="E37" s="6"/>
      <c r="F37" s="6"/>
      <c r="G37" s="6"/>
    </row>
    <row r="38" spans="1:7" x14ac:dyDescent="0.25">
      <c r="A38" s="6" t="s">
        <v>53</v>
      </c>
      <c r="B38" s="6"/>
      <c r="C38" s="6"/>
      <c r="D38" s="6"/>
      <c r="E38" s="6"/>
      <c r="F38" s="6"/>
      <c r="G38" s="6"/>
    </row>
  </sheetData>
  <mergeCells count="2">
    <mergeCell ref="A1:G1"/>
    <mergeCell ref="A26:G26"/>
  </mergeCells>
  <printOptions horizontalCentered="1"/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opLeftCell="A34" workbookViewId="0">
      <selection sqref="A1:G38"/>
    </sheetView>
  </sheetViews>
  <sheetFormatPr defaultRowHeight="15" x14ac:dyDescent="0.25"/>
  <cols>
    <col min="1" max="1" width="10.28515625" customWidth="1"/>
    <col min="2" max="2" width="9" customWidth="1"/>
    <col min="3" max="3" width="13.28515625" bestFit="1" customWidth="1"/>
    <col min="4" max="4" width="10.28515625" bestFit="1" customWidth="1"/>
    <col min="5" max="5" width="11.28515625" bestFit="1" customWidth="1"/>
    <col min="6" max="6" width="16.5703125" bestFit="1" customWidth="1"/>
    <col min="7" max="7" width="13.140625" bestFit="1" customWidth="1"/>
  </cols>
  <sheetData>
    <row r="1" spans="1:7" ht="21" x14ac:dyDescent="0.35">
      <c r="A1" s="14" t="s">
        <v>57</v>
      </c>
      <c r="B1" s="14"/>
      <c r="C1" s="14"/>
      <c r="D1" s="14"/>
      <c r="E1" s="14"/>
      <c r="F1" s="14"/>
      <c r="G1" s="14"/>
    </row>
    <row r="2" spans="1:7" x14ac:dyDescent="0.25">
      <c r="A2" s="6"/>
      <c r="B2" s="6"/>
      <c r="C2" s="6"/>
      <c r="D2" s="6"/>
      <c r="E2" s="6"/>
      <c r="F2" s="6"/>
      <c r="G2" s="6"/>
    </row>
    <row r="3" spans="1:7" x14ac:dyDescent="0.25">
      <c r="A3" s="6"/>
      <c r="B3" s="7" t="s">
        <v>1</v>
      </c>
      <c r="C3" s="6"/>
      <c r="D3" s="7" t="s">
        <v>2</v>
      </c>
      <c r="E3" s="6"/>
      <c r="F3" s="15" t="s">
        <v>3</v>
      </c>
      <c r="G3" s="7"/>
    </row>
    <row r="4" spans="1:7" x14ac:dyDescent="0.25">
      <c r="A4" s="6"/>
      <c r="B4" s="8" t="s">
        <v>4</v>
      </c>
      <c r="C4" s="6"/>
      <c r="D4" s="8" t="s">
        <v>38</v>
      </c>
      <c r="E4" s="6"/>
      <c r="F4" s="16">
        <f>SUM(Table58[[#This Row],[Column1]]*173.33)</f>
        <v>17.333000000000002</v>
      </c>
      <c r="G4" s="6"/>
    </row>
    <row r="5" spans="1:7" x14ac:dyDescent="0.25">
      <c r="A5" s="6"/>
      <c r="B5" s="8" t="s">
        <v>5</v>
      </c>
      <c r="C5" s="6"/>
      <c r="D5" s="8" t="s">
        <v>38</v>
      </c>
      <c r="E5" s="6"/>
      <c r="F5" s="16">
        <f>SUM(Table58[[#This Row],[Column1]]*173.33)</f>
        <v>22.532900000000001</v>
      </c>
      <c r="G5" s="6"/>
    </row>
    <row r="6" spans="1:7" x14ac:dyDescent="0.25">
      <c r="A6" s="6"/>
      <c r="B6" s="8" t="s">
        <v>6</v>
      </c>
      <c r="C6" s="6"/>
      <c r="D6" s="8" t="s">
        <v>24</v>
      </c>
      <c r="E6" s="6"/>
      <c r="F6" s="16">
        <f>SUM(Table58[[#This Row],[Column1]]*173.33)</f>
        <v>25.999500000000001</v>
      </c>
      <c r="G6" s="6"/>
    </row>
    <row r="7" spans="1:7" x14ac:dyDescent="0.25">
      <c r="A7" s="6"/>
      <c r="B7" s="8" t="s">
        <v>7</v>
      </c>
      <c r="C7" s="6"/>
      <c r="D7" s="8" t="s">
        <v>25</v>
      </c>
      <c r="E7" s="6"/>
      <c r="F7" s="16">
        <f>SUM(Table58[[#This Row],[Column1]]*173.33)</f>
        <v>34.666000000000004</v>
      </c>
      <c r="G7" s="6"/>
    </row>
    <row r="8" spans="1:7" x14ac:dyDescent="0.25">
      <c r="A8" s="6"/>
      <c r="B8" s="8" t="s">
        <v>8</v>
      </c>
      <c r="C8" s="6"/>
      <c r="D8" s="8" t="s">
        <v>27</v>
      </c>
      <c r="E8" s="6"/>
      <c r="F8" s="16">
        <f>SUM(Table58[[#This Row],[Column1]]*173.33)</f>
        <v>43.332500000000003</v>
      </c>
      <c r="G8" s="6"/>
    </row>
    <row r="9" spans="1:7" x14ac:dyDescent="0.25">
      <c r="A9" s="6"/>
      <c r="B9" s="8" t="s">
        <v>9</v>
      </c>
      <c r="C9" s="6"/>
      <c r="D9" s="8" t="s">
        <v>26</v>
      </c>
      <c r="E9" s="6"/>
      <c r="F9" s="16">
        <f>SUM(Table58[[#This Row],[Column1]]*173.33)</f>
        <v>51.999000000000002</v>
      </c>
      <c r="G9" s="6"/>
    </row>
    <row r="10" spans="1:7" x14ac:dyDescent="0.25">
      <c r="A10" s="6"/>
      <c r="B10" s="8" t="s">
        <v>10</v>
      </c>
      <c r="C10" s="6"/>
      <c r="D10" s="8" t="s">
        <v>28</v>
      </c>
      <c r="E10" s="6"/>
      <c r="F10" s="16">
        <f>SUM(Table58[[#This Row],[Column1]]*173.33)</f>
        <v>57.198900000000009</v>
      </c>
      <c r="G10" s="6"/>
    </row>
    <row r="11" spans="1:7" x14ac:dyDescent="0.25">
      <c r="A11" s="6"/>
      <c r="B11" s="8" t="s">
        <v>11</v>
      </c>
      <c r="C11" s="6"/>
      <c r="D11" s="8" t="s">
        <v>29</v>
      </c>
      <c r="E11" s="6"/>
      <c r="F11" s="16">
        <f>SUM(Table58[[#This Row],[Column1]]*173.33)</f>
        <v>69.332000000000008</v>
      </c>
      <c r="G11" s="6"/>
    </row>
    <row r="12" spans="1:7" x14ac:dyDescent="0.25">
      <c r="A12" s="6"/>
      <c r="B12" s="8" t="s">
        <v>12</v>
      </c>
      <c r="C12" s="6"/>
      <c r="D12" s="8" t="s">
        <v>30</v>
      </c>
      <c r="E12" s="6"/>
      <c r="F12" s="16">
        <f>SUM(Table58[[#This Row],[Column1]]*173.33)</f>
        <v>77.998500000000007</v>
      </c>
      <c r="G12" s="6"/>
    </row>
    <row r="13" spans="1:7" x14ac:dyDescent="0.25">
      <c r="A13" s="6"/>
      <c r="B13" s="8" t="s">
        <v>13</v>
      </c>
      <c r="C13" s="6"/>
      <c r="D13" s="8" t="s">
        <v>31</v>
      </c>
      <c r="E13" s="6"/>
      <c r="F13" s="16">
        <f>SUM(Table58[[#This Row],[Column1]]*173.33)</f>
        <v>86.665000000000006</v>
      </c>
      <c r="G13" s="6"/>
    </row>
    <row r="14" spans="1:7" x14ac:dyDescent="0.25">
      <c r="A14" s="6"/>
      <c r="B14" s="8" t="s">
        <v>14</v>
      </c>
      <c r="C14" s="6"/>
      <c r="D14" s="8" t="s">
        <v>32</v>
      </c>
      <c r="E14" s="6"/>
      <c r="F14" s="16">
        <f>SUM(Table58[[#This Row],[Column1]]*173.33)</f>
        <v>103.998</v>
      </c>
      <c r="G14" s="6"/>
    </row>
    <row r="15" spans="1:7" x14ac:dyDescent="0.25">
      <c r="A15" s="6"/>
      <c r="B15" s="8" t="s">
        <v>15</v>
      </c>
      <c r="C15" s="6"/>
      <c r="D15" s="8" t="s">
        <v>33</v>
      </c>
      <c r="E15" s="6"/>
      <c r="F15" s="16">
        <f>SUM(Table58[[#This Row],[Column1]]*173.33)</f>
        <v>114.39780000000002</v>
      </c>
      <c r="G15" s="6"/>
    </row>
    <row r="16" spans="1:7" x14ac:dyDescent="0.25">
      <c r="A16" s="6"/>
      <c r="B16" s="8" t="s">
        <v>16</v>
      </c>
      <c r="C16" s="6"/>
      <c r="D16" s="8" t="s">
        <v>34</v>
      </c>
      <c r="E16" s="6"/>
      <c r="F16" s="16">
        <f>SUM(Table58[[#This Row],[Column1]]*173.33)</f>
        <v>116.13110000000002</v>
      </c>
      <c r="G16" s="6"/>
    </row>
    <row r="17" spans="1:8" x14ac:dyDescent="0.25">
      <c r="A17" s="6"/>
      <c r="B17" s="8" t="s">
        <v>17</v>
      </c>
      <c r="C17" s="6"/>
      <c r="D17" s="8" t="s">
        <v>35</v>
      </c>
      <c r="E17" s="6"/>
      <c r="F17" s="16">
        <f>SUM(Table58[[#This Row],[Column1]]*173.33)</f>
        <v>121.331</v>
      </c>
      <c r="G17" s="6"/>
    </row>
    <row r="18" spans="1:8" x14ac:dyDescent="0.25">
      <c r="A18" s="6"/>
      <c r="B18" s="8" t="s">
        <v>18</v>
      </c>
      <c r="C18" s="6"/>
      <c r="D18" s="8" t="s">
        <v>36</v>
      </c>
      <c r="E18" s="6"/>
      <c r="F18" s="16">
        <f>SUM(Table58[[#This Row],[Column1]]*173.33)</f>
        <v>129.9975</v>
      </c>
      <c r="G18" s="6"/>
    </row>
    <row r="19" spans="1:8" x14ac:dyDescent="0.25">
      <c r="A19" s="6"/>
      <c r="B19" s="8" t="s">
        <v>19</v>
      </c>
      <c r="C19" s="6"/>
      <c r="D19" s="8" t="s">
        <v>37</v>
      </c>
      <c r="E19" s="6"/>
      <c r="F19" s="16">
        <f>SUM(Table58[[#This Row],[Column1]]*173.33)</f>
        <v>138.66400000000002</v>
      </c>
      <c r="G19" s="6"/>
    </row>
    <row r="20" spans="1:8" x14ac:dyDescent="0.25">
      <c r="A20" s="6"/>
      <c r="B20" s="8" t="s">
        <v>20</v>
      </c>
      <c r="C20" s="6"/>
      <c r="D20" s="8" t="s">
        <v>39</v>
      </c>
      <c r="E20" s="6"/>
      <c r="F20" s="16">
        <f>SUM(Table58[[#This Row],[Column1]]*173.33)</f>
        <v>147.3305</v>
      </c>
      <c r="G20" s="6"/>
    </row>
    <row r="21" spans="1:8" x14ac:dyDescent="0.25">
      <c r="A21" s="6"/>
      <c r="B21" s="8" t="s">
        <v>21</v>
      </c>
      <c r="C21" s="6"/>
      <c r="D21" s="8" t="s">
        <v>40</v>
      </c>
      <c r="E21" s="6"/>
      <c r="F21" s="16">
        <f>SUM(Table58[[#This Row],[Column1]]*173.33)</f>
        <v>155.99700000000001</v>
      </c>
      <c r="G21" s="6"/>
    </row>
    <row r="22" spans="1:8" x14ac:dyDescent="0.25">
      <c r="A22" s="6"/>
      <c r="B22" s="8" t="s">
        <v>22</v>
      </c>
      <c r="C22" s="6"/>
      <c r="D22" s="8" t="s">
        <v>41</v>
      </c>
      <c r="E22" s="6"/>
      <c r="F22" s="16">
        <f>SUM(Table58[[#This Row],[Column1]]*173.33)</f>
        <v>164.6635</v>
      </c>
      <c r="G22" s="6"/>
    </row>
    <row r="23" spans="1:8" x14ac:dyDescent="0.25">
      <c r="A23" s="6"/>
      <c r="B23" s="8" t="s">
        <v>23</v>
      </c>
      <c r="C23" s="6"/>
      <c r="D23" s="8" t="s">
        <v>42</v>
      </c>
      <c r="E23" s="6"/>
      <c r="F23" s="16">
        <f>SUM(Table58[[#This Row],[Column1]]*173.33)</f>
        <v>173.33</v>
      </c>
      <c r="G23" s="6"/>
    </row>
    <row r="24" spans="1:8" x14ac:dyDescent="0.25">
      <c r="A24" s="6"/>
      <c r="B24" s="6"/>
      <c r="C24" s="6"/>
      <c r="D24" s="6"/>
      <c r="E24" s="6"/>
      <c r="F24" s="6"/>
      <c r="G24" s="6"/>
    </row>
    <row r="25" spans="1:8" x14ac:dyDescent="0.25">
      <c r="A25" s="9"/>
      <c r="B25" s="9"/>
      <c r="C25" s="9"/>
      <c r="D25" s="9"/>
      <c r="E25" s="9"/>
      <c r="F25" s="9"/>
      <c r="G25" s="9"/>
    </row>
    <row r="26" spans="1:8" ht="21" x14ac:dyDescent="0.35">
      <c r="A26" s="14" t="s">
        <v>55</v>
      </c>
      <c r="B26" s="14"/>
      <c r="C26" s="14"/>
      <c r="D26" s="14"/>
      <c r="E26" s="14"/>
      <c r="F26" s="14"/>
      <c r="G26" s="14"/>
    </row>
    <row r="27" spans="1:8" s="1" customFormat="1" ht="45" x14ac:dyDescent="0.25">
      <c r="A27" s="11"/>
      <c r="B27" s="10" t="s">
        <v>43</v>
      </c>
      <c r="C27" s="10"/>
      <c r="D27" s="10" t="s">
        <v>1</v>
      </c>
      <c r="E27" s="10"/>
      <c r="F27" s="10" t="s">
        <v>44</v>
      </c>
      <c r="G27" s="11"/>
      <c r="H27" s="2"/>
    </row>
    <row r="28" spans="1:8" ht="15.75" thickBot="1" x14ac:dyDescent="0.3">
      <c r="A28" s="6"/>
      <c r="B28" s="6"/>
      <c r="C28" s="6"/>
      <c r="D28" s="6"/>
      <c r="E28" s="6"/>
      <c r="F28" s="6"/>
      <c r="G28" s="6"/>
    </row>
    <row r="29" spans="1:8" ht="16.5" thickTop="1" thickBot="1" x14ac:dyDescent="0.3">
      <c r="A29" s="6"/>
      <c r="B29" s="6">
        <v>173.33</v>
      </c>
      <c r="C29" s="8" t="s">
        <v>46</v>
      </c>
      <c r="D29" s="17">
        <v>0.375</v>
      </c>
      <c r="E29" s="8" t="s">
        <v>54</v>
      </c>
      <c r="F29" s="12">
        <f>SUM(Table69[[#This Row],[Column2]]*Table69[[#This Row],[Column4]])</f>
        <v>64.998750000000001</v>
      </c>
      <c r="G29" s="6"/>
    </row>
    <row r="30" spans="1:8" ht="15.75" thickTop="1" x14ac:dyDescent="0.25">
      <c r="A30" s="6"/>
      <c r="B30" s="6"/>
      <c r="C30" s="8"/>
      <c r="D30" s="6"/>
      <c r="E30" s="6"/>
      <c r="F30" s="6"/>
      <c r="G30" s="6"/>
    </row>
    <row r="31" spans="1:8" x14ac:dyDescent="0.25">
      <c r="A31" s="6"/>
      <c r="B31" s="6"/>
      <c r="C31" s="8"/>
      <c r="D31" s="6"/>
      <c r="E31" s="6"/>
      <c r="F31" s="6"/>
      <c r="G31" s="6"/>
    </row>
    <row r="32" spans="1:8" s="2" customFormat="1" ht="30.75" thickBot="1" x14ac:dyDescent="0.3">
      <c r="A32" s="10"/>
      <c r="B32" s="10" t="s">
        <v>59</v>
      </c>
      <c r="C32" s="10"/>
      <c r="D32" s="10" t="s">
        <v>56</v>
      </c>
      <c r="E32" s="10"/>
      <c r="F32" s="10" t="s">
        <v>49</v>
      </c>
      <c r="G32" s="10"/>
    </row>
    <row r="33" spans="1:7" ht="16.5" thickTop="1" thickBot="1" x14ac:dyDescent="0.3">
      <c r="A33" s="6"/>
      <c r="B33" s="17">
        <v>1544.38</v>
      </c>
      <c r="C33" s="8" t="s">
        <v>46</v>
      </c>
      <c r="D33" s="6">
        <v>12</v>
      </c>
      <c r="E33" s="8" t="s">
        <v>54</v>
      </c>
      <c r="F33" s="13">
        <f>SUM(Table69[[#This Row],[Column2]]*Table69[[#This Row],[Column4]])</f>
        <v>18532.560000000001</v>
      </c>
      <c r="G33" s="6"/>
    </row>
    <row r="34" spans="1:7" ht="15.75" thickTop="1" x14ac:dyDescent="0.25">
      <c r="A34" s="6"/>
      <c r="B34" s="6"/>
      <c r="C34" s="6"/>
      <c r="D34" s="6"/>
      <c r="E34" s="6"/>
      <c r="F34" s="6"/>
      <c r="G34" s="6"/>
    </row>
    <row r="35" spans="1:7" x14ac:dyDescent="0.25">
      <c r="A35" s="6"/>
      <c r="B35" s="6"/>
      <c r="C35" s="6"/>
      <c r="D35" s="6"/>
      <c r="E35" s="6"/>
      <c r="F35" s="6"/>
      <c r="G35" s="6"/>
    </row>
    <row r="36" spans="1:7" x14ac:dyDescent="0.25">
      <c r="A36" s="6" t="s">
        <v>51</v>
      </c>
      <c r="B36" s="6"/>
      <c r="C36" s="6"/>
      <c r="D36" s="6"/>
      <c r="E36" s="6"/>
      <c r="F36" s="6"/>
      <c r="G36" s="6"/>
    </row>
    <row r="37" spans="1:7" x14ac:dyDescent="0.25">
      <c r="A37" s="6" t="s">
        <v>52</v>
      </c>
      <c r="B37" s="6"/>
      <c r="C37" s="6"/>
      <c r="D37" s="6"/>
      <c r="E37" s="6"/>
      <c r="F37" s="6"/>
      <c r="G37" s="6"/>
    </row>
    <row r="38" spans="1:7" x14ac:dyDescent="0.25">
      <c r="A38" s="6" t="s">
        <v>53</v>
      </c>
      <c r="B38" s="6"/>
      <c r="C38" s="6"/>
      <c r="D38" s="6"/>
      <c r="E38" s="6"/>
      <c r="F38" s="6"/>
      <c r="G38" s="6"/>
    </row>
  </sheetData>
  <mergeCells count="2">
    <mergeCell ref="A1:G1"/>
    <mergeCell ref="A26:G26"/>
  </mergeCells>
  <printOptions horizontalCentered="1"/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tabSelected="1" workbookViewId="0">
      <selection activeCell="K9" sqref="K9"/>
    </sheetView>
  </sheetViews>
  <sheetFormatPr defaultRowHeight="15" x14ac:dyDescent="0.25"/>
  <cols>
    <col min="1" max="1" width="11.140625" customWidth="1"/>
    <col min="2" max="2" width="9.5703125" customWidth="1"/>
    <col min="6" max="6" width="14.42578125" customWidth="1"/>
  </cols>
  <sheetData>
    <row r="1" spans="1:7" ht="21" x14ac:dyDescent="0.35">
      <c r="A1" s="14" t="s">
        <v>58</v>
      </c>
      <c r="B1" s="14"/>
      <c r="C1" s="14"/>
      <c r="D1" s="14"/>
      <c r="E1" s="14"/>
      <c r="F1" s="14"/>
      <c r="G1" s="14"/>
    </row>
    <row r="2" spans="1:7" x14ac:dyDescent="0.25">
      <c r="A2" s="6"/>
      <c r="B2" s="6"/>
      <c r="C2" s="6"/>
      <c r="D2" s="6"/>
      <c r="E2" s="6"/>
      <c r="F2" s="6"/>
      <c r="G2" s="6"/>
    </row>
    <row r="3" spans="1:7" x14ac:dyDescent="0.25">
      <c r="A3" s="18"/>
      <c r="B3" s="19" t="s">
        <v>1</v>
      </c>
      <c r="C3" s="18"/>
      <c r="D3" s="19" t="s">
        <v>2</v>
      </c>
      <c r="E3" s="18"/>
      <c r="F3" s="20" t="s">
        <v>3</v>
      </c>
      <c r="G3" s="19"/>
    </row>
    <row r="4" spans="1:7" x14ac:dyDescent="0.25">
      <c r="A4" s="6"/>
      <c r="B4" s="8" t="s">
        <v>4</v>
      </c>
      <c r="C4" s="6"/>
      <c r="D4" s="8" t="s">
        <v>38</v>
      </c>
      <c r="E4" s="6"/>
      <c r="F4" s="16">
        <f>SUM(Table5810[[#This Row],[Column1]]*86.67)</f>
        <v>8.6669999999999998</v>
      </c>
      <c r="G4" s="6"/>
    </row>
    <row r="5" spans="1:7" x14ac:dyDescent="0.25">
      <c r="A5" s="6"/>
      <c r="B5" s="8" t="s">
        <v>5</v>
      </c>
      <c r="C5" s="6"/>
      <c r="D5" s="8" t="s">
        <v>38</v>
      </c>
      <c r="E5" s="6"/>
      <c r="F5" s="16">
        <f>SUM(Table5810[[#This Row],[Column1]]*86.67)</f>
        <v>11.267100000000001</v>
      </c>
      <c r="G5" s="6"/>
    </row>
    <row r="6" spans="1:7" x14ac:dyDescent="0.25">
      <c r="A6" s="6"/>
      <c r="B6" s="8" t="s">
        <v>6</v>
      </c>
      <c r="C6" s="6"/>
      <c r="D6" s="8" t="s">
        <v>24</v>
      </c>
      <c r="E6" s="6"/>
      <c r="F6" s="16">
        <f>SUM(Table5810[[#This Row],[Column1]]*86.67)</f>
        <v>13.000500000000001</v>
      </c>
      <c r="G6" s="6"/>
    </row>
    <row r="7" spans="1:7" x14ac:dyDescent="0.25">
      <c r="A7" s="6"/>
      <c r="B7" s="8" t="s">
        <v>7</v>
      </c>
      <c r="C7" s="6"/>
      <c r="D7" s="8" t="s">
        <v>25</v>
      </c>
      <c r="E7" s="6"/>
      <c r="F7" s="16">
        <f>SUM(Table5810[[#This Row],[Column1]]*86.67)</f>
        <v>17.334</v>
      </c>
      <c r="G7" s="6"/>
    </row>
    <row r="8" spans="1:7" x14ac:dyDescent="0.25">
      <c r="A8" s="6"/>
      <c r="B8" s="8" t="s">
        <v>8</v>
      </c>
      <c r="C8" s="6"/>
      <c r="D8" s="8" t="s">
        <v>27</v>
      </c>
      <c r="E8" s="6"/>
      <c r="F8" s="16">
        <f>SUM(Table5810[[#This Row],[Column1]]*86.67)</f>
        <v>21.6675</v>
      </c>
      <c r="G8" s="6"/>
    </row>
    <row r="9" spans="1:7" x14ac:dyDescent="0.25">
      <c r="A9" s="6"/>
      <c r="B9" s="8" t="s">
        <v>9</v>
      </c>
      <c r="C9" s="6"/>
      <c r="D9" s="8" t="s">
        <v>26</v>
      </c>
      <c r="E9" s="6"/>
      <c r="F9" s="16">
        <f>SUM(Table5810[[#This Row],[Column1]]*86.67)</f>
        <v>26.001000000000001</v>
      </c>
      <c r="G9" s="6"/>
    </row>
    <row r="10" spans="1:7" x14ac:dyDescent="0.25">
      <c r="A10" s="6"/>
      <c r="B10" s="8" t="s">
        <v>10</v>
      </c>
      <c r="C10" s="6"/>
      <c r="D10" s="8" t="s">
        <v>28</v>
      </c>
      <c r="E10" s="6"/>
      <c r="F10" s="16">
        <f>SUM(Table5810[[#This Row],[Column1]]*86.67)</f>
        <v>28.601100000000002</v>
      </c>
      <c r="G10" s="6"/>
    </row>
    <row r="11" spans="1:7" x14ac:dyDescent="0.25">
      <c r="A11" s="6"/>
      <c r="B11" s="8" t="s">
        <v>11</v>
      </c>
      <c r="C11" s="6"/>
      <c r="D11" s="8" t="s">
        <v>29</v>
      </c>
      <c r="E11" s="6"/>
      <c r="F11" s="16">
        <f>SUM(Table5810[[#This Row],[Column1]]*86.67)</f>
        <v>34.667999999999999</v>
      </c>
      <c r="G11" s="6"/>
    </row>
    <row r="12" spans="1:7" x14ac:dyDescent="0.25">
      <c r="A12" s="6"/>
      <c r="B12" s="8" t="s">
        <v>12</v>
      </c>
      <c r="C12" s="6"/>
      <c r="D12" s="8" t="s">
        <v>30</v>
      </c>
      <c r="E12" s="6"/>
      <c r="F12" s="16">
        <f>SUM(Table5810[[#This Row],[Column1]]*86.67)</f>
        <v>39.0015</v>
      </c>
      <c r="G12" s="6"/>
    </row>
    <row r="13" spans="1:7" x14ac:dyDescent="0.25">
      <c r="A13" s="6"/>
      <c r="B13" s="8" t="s">
        <v>13</v>
      </c>
      <c r="C13" s="6"/>
      <c r="D13" s="8" t="s">
        <v>31</v>
      </c>
      <c r="E13" s="6"/>
      <c r="F13" s="16">
        <f>SUM(Table5810[[#This Row],[Column1]]*86.67)</f>
        <v>43.335000000000001</v>
      </c>
      <c r="G13" s="6"/>
    </row>
    <row r="14" spans="1:7" x14ac:dyDescent="0.25">
      <c r="A14" s="6"/>
      <c r="B14" s="8" t="s">
        <v>14</v>
      </c>
      <c r="C14" s="6"/>
      <c r="D14" s="8" t="s">
        <v>32</v>
      </c>
      <c r="E14" s="6"/>
      <c r="F14" s="16">
        <f>SUM(Table5810[[#This Row],[Column1]]*86.67)</f>
        <v>52.002000000000002</v>
      </c>
      <c r="G14" s="6"/>
    </row>
    <row r="15" spans="1:7" x14ac:dyDescent="0.25">
      <c r="A15" s="6"/>
      <c r="B15" s="8" t="s">
        <v>15</v>
      </c>
      <c r="C15" s="6"/>
      <c r="D15" s="8" t="s">
        <v>33</v>
      </c>
      <c r="E15" s="6"/>
      <c r="F15" s="16">
        <f>SUM(Table5810[[#This Row],[Column1]]*86.67)</f>
        <v>57.202200000000005</v>
      </c>
      <c r="G15" s="6"/>
    </row>
    <row r="16" spans="1:7" x14ac:dyDescent="0.25">
      <c r="A16" s="6"/>
      <c r="B16" s="8" t="s">
        <v>16</v>
      </c>
      <c r="C16" s="6"/>
      <c r="D16" s="8" t="s">
        <v>34</v>
      </c>
      <c r="E16" s="6"/>
      <c r="F16" s="16">
        <f>SUM(Table5810[[#This Row],[Column1]]*86.67)</f>
        <v>58.068900000000006</v>
      </c>
      <c r="G16" s="6"/>
    </row>
    <row r="17" spans="1:7" x14ac:dyDescent="0.25">
      <c r="A17" s="6"/>
      <c r="B17" s="8" t="s">
        <v>17</v>
      </c>
      <c r="C17" s="6"/>
      <c r="D17" s="8" t="s">
        <v>35</v>
      </c>
      <c r="E17" s="6"/>
      <c r="F17" s="16">
        <f>SUM(Table5810[[#This Row],[Column1]]*86.67)</f>
        <v>60.668999999999997</v>
      </c>
      <c r="G17" s="6"/>
    </row>
    <row r="18" spans="1:7" x14ac:dyDescent="0.25">
      <c r="A18" s="6"/>
      <c r="B18" s="8" t="s">
        <v>18</v>
      </c>
      <c r="C18" s="6"/>
      <c r="D18" s="8" t="s">
        <v>36</v>
      </c>
      <c r="E18" s="6"/>
      <c r="F18" s="16">
        <f>SUM(Table5810[[#This Row],[Column1]]*86.67)</f>
        <v>65.002499999999998</v>
      </c>
      <c r="G18" s="6"/>
    </row>
    <row r="19" spans="1:7" x14ac:dyDescent="0.25">
      <c r="A19" s="6"/>
      <c r="B19" s="8" t="s">
        <v>19</v>
      </c>
      <c r="C19" s="6"/>
      <c r="D19" s="8" t="s">
        <v>37</v>
      </c>
      <c r="E19" s="6"/>
      <c r="F19" s="16">
        <f>SUM(Table5810[[#This Row],[Column1]]*86.67)</f>
        <v>69.335999999999999</v>
      </c>
      <c r="G19" s="6"/>
    </row>
    <row r="20" spans="1:7" x14ac:dyDescent="0.25">
      <c r="A20" s="6"/>
      <c r="B20" s="8" t="s">
        <v>20</v>
      </c>
      <c r="C20" s="6"/>
      <c r="D20" s="8" t="s">
        <v>39</v>
      </c>
      <c r="E20" s="6"/>
      <c r="F20" s="16">
        <f>SUM(Table5810[[#This Row],[Column1]]*86.67)</f>
        <v>73.669499999999999</v>
      </c>
      <c r="G20" s="6"/>
    </row>
    <row r="21" spans="1:7" x14ac:dyDescent="0.25">
      <c r="A21" s="6"/>
      <c r="B21" s="8" t="s">
        <v>21</v>
      </c>
      <c r="C21" s="6"/>
      <c r="D21" s="8" t="s">
        <v>40</v>
      </c>
      <c r="E21" s="6"/>
      <c r="F21" s="16">
        <f>SUM(Table5810[[#This Row],[Column1]]*86.67)</f>
        <v>78.003</v>
      </c>
      <c r="G21" s="6"/>
    </row>
    <row r="22" spans="1:7" x14ac:dyDescent="0.25">
      <c r="A22" s="6"/>
      <c r="B22" s="8" t="s">
        <v>22</v>
      </c>
      <c r="C22" s="6"/>
      <c r="D22" s="8" t="s">
        <v>41</v>
      </c>
      <c r="E22" s="6"/>
      <c r="F22" s="16">
        <f>SUM(Table5810[[#This Row],[Column1]]*86.67)</f>
        <v>82.336500000000001</v>
      </c>
      <c r="G22" s="6"/>
    </row>
    <row r="23" spans="1:7" x14ac:dyDescent="0.25">
      <c r="A23" s="6"/>
      <c r="B23" s="8" t="s">
        <v>23</v>
      </c>
      <c r="C23" s="6"/>
      <c r="D23" s="8" t="s">
        <v>42</v>
      </c>
      <c r="E23" s="6"/>
      <c r="F23" s="16">
        <f>SUM(Table5810[[#This Row],[Column1]]*86.67)</f>
        <v>86.67</v>
      </c>
      <c r="G23" s="6"/>
    </row>
    <row r="24" spans="1:7" x14ac:dyDescent="0.25">
      <c r="A24" s="6"/>
      <c r="B24" s="6"/>
      <c r="C24" s="6"/>
      <c r="D24" s="6"/>
      <c r="E24" s="6"/>
      <c r="F24" s="6"/>
      <c r="G24" s="6"/>
    </row>
    <row r="25" spans="1:7" x14ac:dyDescent="0.25">
      <c r="A25" s="9"/>
      <c r="B25" s="9"/>
      <c r="C25" s="9"/>
      <c r="D25" s="9"/>
      <c r="E25" s="9"/>
      <c r="F25" s="9"/>
      <c r="G25" s="9"/>
    </row>
    <row r="26" spans="1:7" ht="21" x14ac:dyDescent="0.35">
      <c r="A26" s="14" t="s">
        <v>55</v>
      </c>
      <c r="B26" s="14"/>
      <c r="C26" s="14"/>
      <c r="D26" s="14"/>
      <c r="E26" s="14"/>
      <c r="F26" s="14"/>
      <c r="G26" s="14"/>
    </row>
    <row r="27" spans="1:7" s="1" customFormat="1" ht="45" x14ac:dyDescent="0.25">
      <c r="A27" s="11"/>
      <c r="B27" s="10" t="s">
        <v>43</v>
      </c>
      <c r="C27" s="10"/>
      <c r="D27" s="10" t="s">
        <v>1</v>
      </c>
      <c r="E27" s="10"/>
      <c r="F27" s="10" t="s">
        <v>44</v>
      </c>
      <c r="G27" s="11"/>
    </row>
    <row r="28" spans="1:7" ht="15.75" thickBot="1" x14ac:dyDescent="0.3">
      <c r="A28" s="6"/>
      <c r="B28" s="6"/>
      <c r="C28" s="6"/>
      <c r="D28" s="6"/>
      <c r="E28" s="6"/>
      <c r="F28" s="6"/>
      <c r="G28" s="6"/>
    </row>
    <row r="29" spans="1:7" ht="16.5" thickTop="1" thickBot="1" x14ac:dyDescent="0.3">
      <c r="A29" s="6"/>
      <c r="B29" s="6">
        <v>86.67</v>
      </c>
      <c r="C29" s="8" t="s">
        <v>46</v>
      </c>
      <c r="D29" s="17">
        <v>0.12</v>
      </c>
      <c r="E29" s="8" t="s">
        <v>54</v>
      </c>
      <c r="F29" s="12">
        <f>(Table6911[[#This Row],[Column2]]*Table6911[[#This Row],[Column4]])</f>
        <v>10.400399999999999</v>
      </c>
      <c r="G29" s="6"/>
    </row>
    <row r="30" spans="1:7" ht="15.75" thickTop="1" x14ac:dyDescent="0.25">
      <c r="A30" s="6"/>
      <c r="B30" s="6"/>
      <c r="C30" s="8"/>
      <c r="D30" s="6"/>
      <c r="E30" s="6"/>
      <c r="F30" s="6"/>
      <c r="G30" s="6"/>
    </row>
    <row r="31" spans="1:7" x14ac:dyDescent="0.25">
      <c r="A31" s="6"/>
      <c r="B31" s="6"/>
      <c r="C31" s="8"/>
      <c r="D31" s="6"/>
      <c r="E31" s="6"/>
      <c r="F31" s="6"/>
      <c r="G31" s="6"/>
    </row>
    <row r="32" spans="1:7" s="1" customFormat="1" ht="30.75" thickBot="1" x14ac:dyDescent="0.3">
      <c r="A32" s="10"/>
      <c r="B32" s="10" t="s">
        <v>59</v>
      </c>
      <c r="C32" s="10"/>
      <c r="D32" s="10" t="s">
        <v>48</v>
      </c>
      <c r="E32" s="10"/>
      <c r="F32" s="10" t="s">
        <v>49</v>
      </c>
      <c r="G32" s="10"/>
    </row>
    <row r="33" spans="1:7" ht="16.5" thickTop="1" thickBot="1" x14ac:dyDescent="0.3">
      <c r="A33" s="6"/>
      <c r="B33" s="17">
        <v>1544.38</v>
      </c>
      <c r="C33" s="8" t="s">
        <v>46</v>
      </c>
      <c r="D33" s="6">
        <v>18</v>
      </c>
      <c r="E33" s="8" t="s">
        <v>54</v>
      </c>
      <c r="F33" s="13">
        <f>SUM(Table6911[[#This Row],[Column2]]*Table6911[[#This Row],[Column4]])</f>
        <v>27798.840000000004</v>
      </c>
      <c r="G33" s="6"/>
    </row>
    <row r="34" spans="1:7" ht="15.75" thickTop="1" x14ac:dyDescent="0.25">
      <c r="A34" s="6"/>
      <c r="B34" s="6"/>
      <c r="C34" s="6"/>
      <c r="D34" s="6"/>
      <c r="E34" s="6"/>
      <c r="F34" s="6"/>
      <c r="G34" s="6"/>
    </row>
    <row r="35" spans="1:7" s="3" customFormat="1" ht="60.75" thickBot="1" x14ac:dyDescent="0.3">
      <c r="A35" s="11"/>
      <c r="B35" s="10" t="s">
        <v>60</v>
      </c>
      <c r="C35" s="11"/>
      <c r="D35" s="10" t="s">
        <v>48</v>
      </c>
      <c r="E35" s="10"/>
      <c r="F35" s="10" t="s">
        <v>49</v>
      </c>
      <c r="G35" s="11"/>
    </row>
    <row r="36" spans="1:7" ht="16.5" thickTop="1" thickBot="1" x14ac:dyDescent="0.3">
      <c r="A36" s="6"/>
      <c r="B36" s="17">
        <v>1544.38</v>
      </c>
      <c r="C36" s="8" t="s">
        <v>46</v>
      </c>
      <c r="D36" s="6">
        <v>6</v>
      </c>
      <c r="E36" s="8" t="s">
        <v>54</v>
      </c>
      <c r="F36" s="13">
        <f>SUM(Table6911[[#This Row],[Column2]]*Table6911[[#This Row],[Column4]])</f>
        <v>9266.2800000000007</v>
      </c>
      <c r="G36" s="6"/>
    </row>
    <row r="37" spans="1:7" ht="15.75" thickTop="1" x14ac:dyDescent="0.25">
      <c r="A37" s="6"/>
      <c r="B37" s="21"/>
      <c r="C37" s="8"/>
      <c r="D37" s="6"/>
      <c r="E37" s="8"/>
      <c r="F37" s="13"/>
      <c r="G37" s="6"/>
    </row>
    <row r="38" spans="1:7" x14ac:dyDescent="0.25">
      <c r="A38" s="6" t="s">
        <v>51</v>
      </c>
      <c r="B38" s="6"/>
      <c r="C38" s="6"/>
      <c r="D38" s="6"/>
      <c r="E38" s="6"/>
      <c r="F38" s="6"/>
      <c r="G38" s="6"/>
    </row>
    <row r="39" spans="1:7" x14ac:dyDescent="0.25">
      <c r="A39" s="6" t="s">
        <v>52</v>
      </c>
      <c r="B39" s="6"/>
      <c r="C39" s="6"/>
      <c r="D39" s="6"/>
      <c r="E39" s="6"/>
      <c r="F39" s="6"/>
      <c r="G39" s="6"/>
    </row>
    <row r="40" spans="1:7" x14ac:dyDescent="0.25">
      <c r="A40" s="6" t="s">
        <v>53</v>
      </c>
      <c r="B40" s="6"/>
      <c r="C40" s="6"/>
      <c r="D40" s="6"/>
      <c r="E40" s="6"/>
      <c r="F40" s="6"/>
      <c r="G40" s="6"/>
    </row>
  </sheetData>
  <mergeCells count="2">
    <mergeCell ref="A1:G1"/>
    <mergeCell ref="A26:G26"/>
  </mergeCells>
  <printOptions horizontalCentered="1"/>
  <pageMargins left="0.7" right="0.7" top="0.75" bottom="0.75" header="0.3" footer="0.3"/>
  <pageSetup scale="9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BW</vt:lpstr>
      <vt:lpstr>MN</vt:lpstr>
      <vt:lpstr>SM</vt:lpstr>
      <vt:lpstr>BW!Print_Area</vt:lpstr>
      <vt:lpstr>MN!Print_Area</vt:lpstr>
      <vt:lpstr>SM!Print_Area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Brittany Saliba</dc:creator>
  <cp:lastModifiedBy>Patrick Johnston</cp:lastModifiedBy>
  <cp:lastPrinted>2019-11-13T14:15:35Z</cp:lastPrinted>
  <dcterms:created xsi:type="dcterms:W3CDTF">2017-06-09T13:42:32Z</dcterms:created>
  <dcterms:modified xsi:type="dcterms:W3CDTF">2021-05-10T20:30:26Z</dcterms:modified>
</cp:coreProperties>
</file>