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60" yWindow="105" windowWidth="15045" windowHeight="8145"/>
  </bookViews>
  <sheets>
    <sheet name="Sample Fitness Tracker" sheetId="4" r:id="rId1"/>
    <sheet name="Sheet1" sheetId="1" r:id="rId2"/>
    <sheet name="Sheet3" sheetId="3" r:id="rId3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Q59" i="4" l="1"/>
  <c r="P59" i="4"/>
  <c r="O59" i="4"/>
  <c r="N59" i="4"/>
  <c r="M59" i="4"/>
  <c r="L59" i="4"/>
  <c r="I59" i="4"/>
  <c r="H59" i="4"/>
  <c r="G59" i="4"/>
  <c r="F59" i="4"/>
  <c r="E59" i="4"/>
  <c r="D59" i="4"/>
  <c r="Q58" i="4"/>
  <c r="P58" i="4"/>
  <c r="O58" i="4"/>
  <c r="N58" i="4"/>
  <c r="M58" i="4"/>
  <c r="L58" i="4"/>
  <c r="I58" i="4"/>
  <c r="H58" i="4"/>
  <c r="G58" i="4"/>
  <c r="F58" i="4"/>
  <c r="E58" i="4"/>
  <c r="D58" i="4"/>
  <c r="Q57" i="4"/>
  <c r="P57" i="4"/>
  <c r="O57" i="4"/>
  <c r="N57" i="4"/>
  <c r="M57" i="4"/>
  <c r="L57" i="4"/>
  <c r="I57" i="4"/>
  <c r="H57" i="4"/>
  <c r="G57" i="4"/>
  <c r="F57" i="4"/>
  <c r="E57" i="4"/>
  <c r="D57" i="4"/>
  <c r="Q56" i="4"/>
  <c r="P56" i="4"/>
  <c r="O56" i="4"/>
  <c r="N56" i="4"/>
  <c r="M56" i="4"/>
  <c r="L56" i="4"/>
  <c r="I56" i="4"/>
  <c r="H56" i="4"/>
  <c r="G56" i="4"/>
  <c r="F56" i="4"/>
  <c r="E56" i="4"/>
  <c r="D56" i="4"/>
  <c r="Q54" i="4"/>
  <c r="P54" i="4"/>
  <c r="O54" i="4"/>
  <c r="N54" i="4"/>
  <c r="M54" i="4"/>
  <c r="L54" i="4"/>
  <c r="I54" i="4"/>
  <c r="H54" i="4"/>
  <c r="G54" i="4"/>
  <c r="F54" i="4"/>
  <c r="E54" i="4"/>
  <c r="D54" i="4"/>
  <c r="Q53" i="4"/>
  <c r="P53" i="4"/>
  <c r="O53" i="4"/>
  <c r="N53" i="4"/>
  <c r="M53" i="4"/>
  <c r="L53" i="4"/>
  <c r="I53" i="4"/>
  <c r="H53" i="4"/>
  <c r="G53" i="4"/>
  <c r="F53" i="4"/>
  <c r="E53" i="4"/>
  <c r="D53" i="4"/>
  <c r="Q52" i="4"/>
  <c r="P52" i="4"/>
  <c r="O52" i="4"/>
  <c r="N52" i="4"/>
  <c r="M52" i="4"/>
  <c r="L52" i="4"/>
  <c r="I52" i="4"/>
  <c r="H52" i="4"/>
  <c r="G52" i="4"/>
  <c r="F52" i="4"/>
  <c r="E52" i="4"/>
  <c r="D52" i="4"/>
  <c r="Q51" i="4"/>
  <c r="P51" i="4"/>
  <c r="O51" i="4"/>
  <c r="N51" i="4"/>
  <c r="M51" i="4"/>
  <c r="L51" i="4"/>
  <c r="I51" i="4"/>
  <c r="H51" i="4"/>
  <c r="G51" i="4"/>
  <c r="F51" i="4"/>
  <c r="E51" i="4"/>
  <c r="D51" i="4"/>
  <c r="Q50" i="4"/>
  <c r="P50" i="4"/>
  <c r="O50" i="4"/>
  <c r="N50" i="4"/>
  <c r="M50" i="4"/>
  <c r="L50" i="4"/>
  <c r="I50" i="4"/>
  <c r="H50" i="4"/>
  <c r="G50" i="4"/>
  <c r="F50" i="4"/>
  <c r="E50" i="4"/>
  <c r="D50" i="4"/>
  <c r="Q48" i="4"/>
  <c r="P48" i="4"/>
  <c r="O48" i="4"/>
  <c r="N48" i="4"/>
  <c r="M48" i="4"/>
  <c r="L48" i="4"/>
  <c r="I48" i="4"/>
  <c r="H48" i="4"/>
  <c r="G48" i="4"/>
  <c r="F48" i="4"/>
  <c r="E48" i="4"/>
  <c r="D48" i="4"/>
  <c r="Q47" i="4"/>
  <c r="P47" i="4"/>
  <c r="O47" i="4"/>
  <c r="N47" i="4"/>
  <c r="M47" i="4"/>
  <c r="L47" i="4"/>
  <c r="I47" i="4"/>
  <c r="H47" i="4"/>
  <c r="G47" i="4"/>
  <c r="F47" i="4"/>
  <c r="E47" i="4"/>
  <c r="D47" i="4"/>
  <c r="Q46" i="4"/>
  <c r="P46" i="4"/>
  <c r="O46" i="4"/>
  <c r="N46" i="4"/>
  <c r="M46" i="4"/>
  <c r="L46" i="4"/>
  <c r="I46" i="4"/>
  <c r="H46" i="4"/>
  <c r="G46" i="4"/>
  <c r="F46" i="4"/>
  <c r="E46" i="4"/>
  <c r="D46" i="4"/>
  <c r="Q45" i="4"/>
  <c r="P45" i="4"/>
  <c r="O45" i="4"/>
  <c r="N45" i="4"/>
  <c r="M45" i="4"/>
  <c r="L45" i="4"/>
  <c r="I45" i="4"/>
  <c r="H45" i="4"/>
  <c r="G45" i="4"/>
  <c r="F45" i="4"/>
  <c r="E45" i="4"/>
  <c r="D45" i="4"/>
  <c r="Q44" i="4"/>
  <c r="P44" i="4"/>
  <c r="O44" i="4"/>
  <c r="N44" i="4"/>
  <c r="M44" i="4"/>
  <c r="L44" i="4"/>
  <c r="I44" i="4"/>
  <c r="H44" i="4"/>
  <c r="G44" i="4"/>
  <c r="F44" i="4"/>
  <c r="E44" i="4"/>
  <c r="D44" i="4"/>
  <c r="Q42" i="4"/>
  <c r="P42" i="4"/>
  <c r="O42" i="4"/>
  <c r="N42" i="4"/>
  <c r="M42" i="4"/>
  <c r="L42" i="4"/>
  <c r="I42" i="4"/>
  <c r="H42" i="4"/>
  <c r="G42" i="4"/>
  <c r="F42" i="4"/>
  <c r="E42" i="4"/>
  <c r="D42" i="4"/>
  <c r="Q41" i="4"/>
  <c r="P41" i="4"/>
  <c r="O41" i="4"/>
  <c r="N41" i="4"/>
  <c r="M41" i="4"/>
  <c r="L41" i="4"/>
  <c r="I41" i="4"/>
  <c r="H41" i="4"/>
  <c r="G41" i="4"/>
  <c r="F41" i="4"/>
  <c r="E41" i="4"/>
  <c r="D41" i="4"/>
  <c r="Q40" i="4"/>
  <c r="P40" i="4"/>
  <c r="O40" i="4"/>
  <c r="N40" i="4"/>
  <c r="M40" i="4"/>
  <c r="L40" i="4"/>
  <c r="I40" i="4"/>
  <c r="H40" i="4"/>
  <c r="G40" i="4"/>
  <c r="F40" i="4"/>
  <c r="E40" i="4"/>
  <c r="D40" i="4"/>
  <c r="Q39" i="4"/>
  <c r="P39" i="4"/>
  <c r="O39" i="4"/>
  <c r="N39" i="4"/>
  <c r="M39" i="4"/>
  <c r="L39" i="4"/>
  <c r="I39" i="4"/>
  <c r="H39" i="4"/>
  <c r="G39" i="4"/>
  <c r="F39" i="4"/>
  <c r="E39" i="4"/>
  <c r="D39" i="4"/>
  <c r="Q38" i="4"/>
  <c r="P38" i="4"/>
  <c r="O38" i="4"/>
  <c r="N38" i="4"/>
  <c r="M38" i="4"/>
  <c r="L38" i="4"/>
  <c r="I38" i="4"/>
  <c r="H38" i="4"/>
  <c r="G38" i="4"/>
  <c r="F38" i="4"/>
  <c r="E38" i="4"/>
  <c r="D38" i="4"/>
  <c r="O23" i="1"/>
  <c r="P23" i="1"/>
  <c r="Q23" i="1"/>
  <c r="O24" i="1"/>
  <c r="P24" i="1"/>
  <c r="Q24" i="1"/>
  <c r="O25" i="1"/>
  <c r="P25" i="1"/>
  <c r="Q25" i="1"/>
  <c r="O26" i="1"/>
  <c r="P26" i="1"/>
  <c r="Q26" i="1"/>
  <c r="M23" i="1"/>
  <c r="N23" i="1"/>
  <c r="M24" i="1"/>
  <c r="N24" i="1"/>
  <c r="M25" i="1"/>
  <c r="N25" i="1"/>
  <c r="M26" i="1"/>
  <c r="N26" i="1"/>
  <c r="L26" i="1"/>
  <c r="L25" i="1"/>
  <c r="L24" i="1"/>
  <c r="L23" i="1"/>
  <c r="Q21" i="1"/>
  <c r="P21" i="1"/>
  <c r="O21" i="1"/>
  <c r="N21" i="1"/>
  <c r="M21" i="1"/>
  <c r="L21" i="1"/>
  <c r="Q20" i="1"/>
  <c r="P20" i="1"/>
  <c r="O20" i="1"/>
  <c r="N20" i="1"/>
  <c r="M20" i="1"/>
  <c r="L20" i="1"/>
  <c r="Q19" i="1"/>
  <c r="P19" i="1"/>
  <c r="O19" i="1"/>
  <c r="N19" i="1"/>
  <c r="M19" i="1"/>
  <c r="L19" i="1"/>
  <c r="Q18" i="1"/>
  <c r="P18" i="1"/>
  <c r="O18" i="1"/>
  <c r="N18" i="1"/>
  <c r="M18" i="1"/>
  <c r="L18" i="1"/>
  <c r="Q17" i="1"/>
  <c r="P17" i="1"/>
  <c r="O17" i="1"/>
  <c r="N17" i="1"/>
  <c r="M17" i="1"/>
  <c r="L17" i="1"/>
  <c r="Q15" i="1"/>
  <c r="P15" i="1"/>
  <c r="O15" i="1"/>
  <c r="N15" i="1"/>
  <c r="M15" i="1"/>
  <c r="L15" i="1"/>
  <c r="Q14" i="1"/>
  <c r="P14" i="1"/>
  <c r="O14" i="1"/>
  <c r="N14" i="1"/>
  <c r="M14" i="1"/>
  <c r="L14" i="1"/>
  <c r="Q13" i="1"/>
  <c r="P13" i="1"/>
  <c r="O13" i="1"/>
  <c r="N13" i="1"/>
  <c r="M13" i="1"/>
  <c r="L13" i="1"/>
  <c r="Q12" i="1"/>
  <c r="P12" i="1"/>
  <c r="O12" i="1"/>
  <c r="N12" i="1"/>
  <c r="M12" i="1"/>
  <c r="L12" i="1"/>
  <c r="Q11" i="1"/>
  <c r="P11" i="1"/>
  <c r="O11" i="1"/>
  <c r="N11" i="1"/>
  <c r="M11" i="1"/>
  <c r="L11" i="1"/>
  <c r="Q9" i="1"/>
  <c r="P9" i="1"/>
  <c r="O9" i="1"/>
  <c r="N9" i="1"/>
  <c r="M9" i="1"/>
  <c r="L9" i="1"/>
  <c r="Q8" i="1"/>
  <c r="P8" i="1"/>
  <c r="O8" i="1"/>
  <c r="N8" i="1"/>
  <c r="M8" i="1"/>
  <c r="L8" i="1"/>
  <c r="Q7" i="1"/>
  <c r="P7" i="1"/>
  <c r="O7" i="1"/>
  <c r="N7" i="1"/>
  <c r="M7" i="1"/>
  <c r="L7" i="1"/>
  <c r="Q6" i="1"/>
  <c r="P6" i="1"/>
  <c r="O6" i="1"/>
  <c r="N6" i="1"/>
  <c r="M6" i="1"/>
  <c r="L6" i="1"/>
  <c r="Q5" i="1"/>
  <c r="P5" i="1"/>
  <c r="O5" i="1"/>
  <c r="N5" i="1"/>
  <c r="M5" i="1"/>
  <c r="L5" i="1"/>
  <c r="H23" i="1"/>
  <c r="I23" i="1"/>
  <c r="H24" i="1"/>
  <c r="I24" i="1"/>
  <c r="H25" i="1"/>
  <c r="I25" i="1"/>
  <c r="H26" i="1"/>
  <c r="I26" i="1"/>
  <c r="G26" i="1"/>
  <c r="G25" i="1"/>
  <c r="G24" i="1"/>
  <c r="G23" i="1"/>
  <c r="H17" i="1"/>
  <c r="I17" i="1"/>
  <c r="H18" i="1"/>
  <c r="I18" i="1"/>
  <c r="H19" i="1"/>
  <c r="I19" i="1"/>
  <c r="H20" i="1"/>
  <c r="I20" i="1"/>
  <c r="H21" i="1"/>
  <c r="I21" i="1"/>
  <c r="G21" i="1"/>
  <c r="G20" i="1"/>
  <c r="G19" i="1"/>
  <c r="G18" i="1"/>
  <c r="I11" i="1"/>
  <c r="I12" i="1"/>
  <c r="I13" i="1"/>
  <c r="I14" i="1"/>
  <c r="I15" i="1"/>
  <c r="I5" i="1"/>
  <c r="I6" i="1"/>
  <c r="I7" i="1"/>
  <c r="I8" i="1"/>
  <c r="I9" i="1"/>
  <c r="H11" i="1"/>
  <c r="H12" i="1"/>
  <c r="H13" i="1"/>
  <c r="H14" i="1"/>
  <c r="H15" i="1"/>
  <c r="G15" i="1"/>
  <c r="G14" i="1"/>
  <c r="H5" i="1"/>
  <c r="H6" i="1"/>
  <c r="H7" i="1"/>
  <c r="H8" i="1"/>
  <c r="H9" i="1"/>
  <c r="G5" i="1"/>
  <c r="G9" i="1"/>
  <c r="F23" i="1"/>
  <c r="F24" i="1"/>
  <c r="F25" i="1"/>
  <c r="F26" i="1"/>
  <c r="F17" i="1"/>
  <c r="F18" i="1"/>
  <c r="F19" i="1"/>
  <c r="F20" i="1"/>
  <c r="F21" i="1"/>
  <c r="F11" i="1"/>
  <c r="F12" i="1"/>
  <c r="F13" i="1"/>
  <c r="F14" i="1"/>
  <c r="F15" i="1"/>
  <c r="F5" i="1"/>
  <c r="F6" i="1"/>
  <c r="F7" i="1"/>
  <c r="F8" i="1"/>
  <c r="F9" i="1"/>
  <c r="E23" i="1"/>
  <c r="E24" i="1"/>
  <c r="E25" i="1"/>
  <c r="E26" i="1"/>
  <c r="D26" i="1"/>
  <c r="D25" i="1"/>
  <c r="D24" i="1"/>
  <c r="D23" i="1"/>
  <c r="E17" i="1"/>
  <c r="E18" i="1"/>
  <c r="E19" i="1"/>
  <c r="E20" i="1"/>
  <c r="E21" i="1"/>
  <c r="D21" i="1"/>
  <c r="D20" i="1"/>
  <c r="D19" i="1"/>
  <c r="D18" i="1"/>
  <c r="D17" i="1"/>
  <c r="E11" i="1"/>
  <c r="E12" i="1"/>
  <c r="E13" i="1"/>
  <c r="E14" i="1"/>
  <c r="E15" i="1"/>
  <c r="D15" i="1"/>
  <c r="D14" i="1"/>
  <c r="D13" i="1"/>
  <c r="D12" i="1"/>
  <c r="D11" i="1"/>
  <c r="E5" i="1"/>
  <c r="E6" i="1"/>
  <c r="E7" i="1"/>
  <c r="E8" i="1"/>
  <c r="E9" i="1"/>
  <c r="D9" i="1"/>
  <c r="D8" i="1"/>
  <c r="D7" i="1"/>
  <c r="D6" i="1"/>
  <c r="D5" i="1"/>
  <c r="G17" i="1"/>
  <c r="G13" i="1"/>
  <c r="G12" i="1"/>
  <c r="G11" i="1"/>
  <c r="G8" i="1"/>
  <c r="G7" i="1"/>
  <c r="G6" i="1"/>
</calcChain>
</file>

<file path=xl/sharedStrings.xml><?xml version="1.0" encoding="utf-8"?>
<sst xmlns="http://schemas.openxmlformats.org/spreadsheetml/2006/main" count="259" uniqueCount="63">
  <si>
    <t>"Repeat Mile A" = 1 mile at pace (8:00 mile); walk 1/4 mile; 1 mile at pace (8:00 mile)</t>
  </si>
  <si>
    <t>"Repeat Mile B" = 1 mile at pace - 10 (7:50 mile); walk 1/4 mile; 1 mile at pace (7:50 mile)</t>
  </si>
  <si>
    <t>"Repeat Mile C" = 1 mile at pace - :15 (7:45 mile); walk 1/4 mile; 1 mile at pace - :15 (7:45 mile)</t>
  </si>
  <si>
    <t>Weekly Workout: See website for a weekly workout challenge</t>
  </si>
  <si>
    <t>Walk 1/2 Distance</t>
  </si>
  <si>
    <t>Full - relax until your HR returns to normal</t>
  </si>
  <si>
    <t>Sample spreadsheet using 17-21 yr old</t>
  </si>
  <si>
    <t xml:space="preserve">Monday </t>
  </si>
  <si>
    <t>Wednesday</t>
  </si>
  <si>
    <t xml:space="preserve">Week </t>
  </si>
  <si>
    <t>Push-up 2 min</t>
  </si>
  <si>
    <t>Sit-up 2 min</t>
  </si>
  <si>
    <t>100% Sit-up</t>
  </si>
  <si>
    <t>Men</t>
  </si>
  <si>
    <t>Women</t>
  </si>
  <si>
    <t>100% Push-ups 2 min</t>
  </si>
  <si>
    <t>Both</t>
  </si>
  <si>
    <t>Aerobic</t>
  </si>
  <si>
    <t>Interval</t>
  </si>
  <si>
    <t>3x800(Pace)</t>
  </si>
  <si>
    <t>Recovery</t>
  </si>
  <si>
    <t>Walk 1/2 Dist</t>
  </si>
  <si>
    <t>Full</t>
  </si>
  <si>
    <t>2x800 (Pace), 2x400(Pace -:10), 1x200 (100%)</t>
  </si>
  <si>
    <t>2x800 (Pace), 2x400(Pace -:10), 2x200 (100%)</t>
  </si>
  <si>
    <t>2x800 (Pace), 1x400(Pace -:10), 1x200 (100%)</t>
  </si>
  <si>
    <t>2x800 (Pace), 2x400(Pace -:10), 3x200 (100%)</t>
  </si>
  <si>
    <t xml:space="preserve"> 3x400(Pace+:10), 4x200 (Pace+:10)</t>
  </si>
  <si>
    <t>2x800 (Pace), 2x400(Pace -:10), 4x200 (100%)</t>
  </si>
  <si>
    <t>MEN</t>
  </si>
  <si>
    <t>WOMEN</t>
  </si>
  <si>
    <t xml:space="preserve"> 2x400(Pace), 2 Mile (100%), 2x400 (Pace+:10)</t>
  </si>
  <si>
    <t>2 Mile Run</t>
  </si>
  <si>
    <t>Tuesday</t>
  </si>
  <si>
    <t>RECORD APFT</t>
  </si>
  <si>
    <t>DIAGNOSTIC APFT</t>
  </si>
  <si>
    <t>Repeat Mile A</t>
  </si>
  <si>
    <t>Repeat Mile B</t>
  </si>
  <si>
    <t>Repeat Mile C</t>
  </si>
  <si>
    <t>3 MILE RUN</t>
  </si>
  <si>
    <t>2 Mile RUN</t>
  </si>
  <si>
    <t>Thursday</t>
  </si>
  <si>
    <t>Weekly Workout</t>
  </si>
  <si>
    <t>3x800(New Pace)</t>
  </si>
  <si>
    <t>Fitness Program spreadsheet:</t>
  </si>
  <si>
    <t>Week 2 (and beyond) are your target scores - where you should be (at a minimum).</t>
  </si>
  <si>
    <t>Week 1 is initial APFT in order to establish your baseline scores (PU. SU 2-mile run).</t>
  </si>
  <si>
    <t>Week 1 scores are these baseline numbers (PU. SU 2-mile run).</t>
  </si>
  <si>
    <t>If you are meeting or beating these scores, then you are tracking on the right pace IOT pass/max your next APFT.</t>
  </si>
  <si>
    <t>Starts with 2 categories: Minimum passing score/APFT max. Your scores are based upon APFT age/gender standards.</t>
  </si>
  <si>
    <t>Every 6 weeks, take a diagnostic APFT to reestablish your baseline</t>
  </si>
  <si>
    <t>Push Ups and Sit Ups</t>
  </si>
  <si>
    <t>Starts with your 2 Mile time from your last APFT</t>
  </si>
  <si>
    <t>Each 1/4 = 1/8 of your total time (2 miles = eight 1/4 miles)</t>
  </si>
  <si>
    <t>Example: 16 minute 2 mile = 8 min/mile = 2 min/lap</t>
  </si>
  <si>
    <t>Using any standardized track (AF Gym), 1 lap = 1/4 mile (4 laps = 1 mile) = 400m</t>
  </si>
  <si>
    <t>"Pace" = 2 min mile</t>
  </si>
  <si>
    <t>"Pace + :10" = 2:10 min mile</t>
  </si>
  <si>
    <t>"Pace - :10" = 1:50 min mile</t>
  </si>
  <si>
    <t>"100%" = full out sprint</t>
  </si>
  <si>
    <t xml:space="preserve"> 2x400(Pace), 2x400 (100%), 2x400 (Pace+:10)</t>
  </si>
  <si>
    <t>Wednesday Workout</t>
  </si>
  <si>
    <t>Monday Workout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</si>
</sst>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647701</xdr:colOff>
      <xdr:row>8</xdr:row>
      <xdr:rowOff>173633</xdr:rowOff>
    </xdr:from>
    <xdr:to>
      <xdr:col>12</xdr:col>
      <xdr:colOff>257176</xdr:colOff>
      <xdr:row>16</xdr:row>
      <xdr:rowOff>104775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67251" y="1697633"/>
          <a:ext cx="6705600" cy="145514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topLeftCell="A28" workbookViewId="0">
      <selection activeCell="E33" sqref="E33"/>
    </sheetView>
  </sheetViews>
  <sheetFormatPr defaultColWidth="8.85546875" defaultRowHeight="15" x14ac:dyDescent="0.25"/>
  <cols>
    <col min="1" max="1" width="5.7109375" bestFit="1" customWidth="1"/>
    <col min="2" max="3" width="20.42578125" bestFit="1" customWidth="1"/>
    <col min="4" max="5" width="6.85546875" customWidth="1"/>
    <col min="6" max="6" width="10.42578125" bestFit="1" customWidth="1"/>
    <col min="7" max="7" width="10" customWidth="1"/>
    <col min="8" max="8" width="9.7109375" customWidth="1"/>
    <col min="9" max="9" width="10.28515625" customWidth="1"/>
    <col min="10" max="10" width="38.140625" bestFit="1" customWidth="1"/>
    <col min="11" max="11" width="14.140625" bestFit="1" customWidth="1"/>
    <col min="12" max="12" width="13.7109375" bestFit="1" customWidth="1"/>
    <col min="13" max="13" width="13.7109375" customWidth="1"/>
    <col min="14" max="14" width="11.42578125" bestFit="1" customWidth="1"/>
    <col min="15" max="15" width="11.42578125" customWidth="1"/>
    <col min="16" max="16" width="11" bestFit="1" customWidth="1"/>
    <col min="17" max="18" width="10.28515625" bestFit="1" customWidth="1"/>
    <col min="19" max="19" width="11.28515625" bestFit="1" customWidth="1"/>
    <col min="20" max="20" width="11.28515625" customWidth="1"/>
    <col min="21" max="21" width="11" bestFit="1" customWidth="1"/>
  </cols>
  <sheetData>
    <row r="1" spans="1:1" x14ac:dyDescent="0.25">
      <c r="A1" s="9" t="s">
        <v>44</v>
      </c>
    </row>
    <row r="2" spans="1:1" x14ac:dyDescent="0.25">
      <c r="A2" s="9"/>
    </row>
    <row r="3" spans="1:1" x14ac:dyDescent="0.25">
      <c r="A3" s="9" t="s">
        <v>51</v>
      </c>
    </row>
    <row r="4" spans="1:1" x14ac:dyDescent="0.25">
      <c r="A4" t="s">
        <v>49</v>
      </c>
    </row>
    <row r="5" spans="1:1" x14ac:dyDescent="0.25">
      <c r="A5" t="s">
        <v>47</v>
      </c>
    </row>
    <row r="6" spans="1:1" x14ac:dyDescent="0.25">
      <c r="A6" t="s">
        <v>46</v>
      </c>
    </row>
    <row r="7" spans="1:1" x14ac:dyDescent="0.25">
      <c r="A7" t="s">
        <v>45</v>
      </c>
    </row>
    <row r="8" spans="1:1" x14ac:dyDescent="0.25">
      <c r="A8" t="s">
        <v>48</v>
      </c>
    </row>
    <row r="9" spans="1:1" x14ac:dyDescent="0.25">
      <c r="A9" t="s">
        <v>50</v>
      </c>
    </row>
    <row r="11" spans="1:1" x14ac:dyDescent="0.25">
      <c r="A11" s="9" t="s">
        <v>32</v>
      </c>
    </row>
    <row r="12" spans="1:1" x14ac:dyDescent="0.25">
      <c r="A12" t="s">
        <v>52</v>
      </c>
    </row>
    <row r="13" spans="1:1" x14ac:dyDescent="0.25">
      <c r="A13" t="s">
        <v>53</v>
      </c>
    </row>
    <row r="14" spans="1:1" x14ac:dyDescent="0.25">
      <c r="A14" t="s">
        <v>55</v>
      </c>
    </row>
    <row r="15" spans="1:1" x14ac:dyDescent="0.25">
      <c r="A15" t="s">
        <v>54</v>
      </c>
    </row>
    <row r="17" spans="1:1" x14ac:dyDescent="0.25">
      <c r="A17" s="9" t="s">
        <v>62</v>
      </c>
    </row>
    <row r="18" spans="1:1" x14ac:dyDescent="0.25">
      <c r="A18" t="s">
        <v>0</v>
      </c>
    </row>
    <row r="19" spans="1:1" x14ac:dyDescent="0.25">
      <c r="A19" t="s">
        <v>1</v>
      </c>
    </row>
    <row r="20" spans="1:1" x14ac:dyDescent="0.25">
      <c r="A20" t="s">
        <v>2</v>
      </c>
    </row>
    <row r="22" spans="1:1" x14ac:dyDescent="0.25">
      <c r="A22" s="9" t="s">
        <v>61</v>
      </c>
    </row>
    <row r="23" spans="1:1" x14ac:dyDescent="0.25">
      <c r="A23" t="s">
        <v>56</v>
      </c>
    </row>
    <row r="24" spans="1:1" x14ac:dyDescent="0.25">
      <c r="A24" t="s">
        <v>58</v>
      </c>
    </row>
    <row r="25" spans="1:1" x14ac:dyDescent="0.25">
      <c r="A25" t="s">
        <v>57</v>
      </c>
    </row>
    <row r="26" spans="1:1" x14ac:dyDescent="0.25">
      <c r="A26" t="s">
        <v>59</v>
      </c>
    </row>
    <row r="28" spans="1:1" x14ac:dyDescent="0.25">
      <c r="A28" s="9" t="s">
        <v>20</v>
      </c>
    </row>
    <row r="29" spans="1:1" x14ac:dyDescent="0.25">
      <c r="A29" t="s">
        <v>3</v>
      </c>
    </row>
    <row r="30" spans="1:1" x14ac:dyDescent="0.25">
      <c r="A30" s="10" t="s">
        <v>4</v>
      </c>
    </row>
    <row r="31" spans="1:1" x14ac:dyDescent="0.25">
      <c r="A31" t="s">
        <v>5</v>
      </c>
    </row>
    <row r="33" spans="1:17" x14ac:dyDescent="0.25">
      <c r="A33" s="9" t="s">
        <v>6</v>
      </c>
    </row>
    <row r="34" spans="1:17" x14ac:dyDescent="0.25">
      <c r="A34" s="3" t="s">
        <v>9</v>
      </c>
      <c r="B34" s="12" t="s">
        <v>7</v>
      </c>
      <c r="C34" s="13"/>
      <c r="D34" s="14" t="s">
        <v>33</v>
      </c>
      <c r="E34" s="15"/>
      <c r="F34" s="15"/>
      <c r="G34" s="15"/>
      <c r="H34" s="15"/>
      <c r="I34" s="16"/>
      <c r="J34" s="3" t="s">
        <v>8</v>
      </c>
      <c r="K34" s="1"/>
      <c r="L34" s="14" t="s">
        <v>41</v>
      </c>
      <c r="M34" s="15"/>
      <c r="N34" s="15"/>
      <c r="O34" s="15"/>
      <c r="P34" s="15"/>
      <c r="Q34" s="16"/>
    </row>
    <row r="35" spans="1:17" x14ac:dyDescent="0.25">
      <c r="A35" s="3"/>
      <c r="B35" s="12" t="s">
        <v>17</v>
      </c>
      <c r="C35" s="13"/>
      <c r="D35" s="17" t="s">
        <v>10</v>
      </c>
      <c r="E35" s="18"/>
      <c r="F35" s="8" t="s">
        <v>11</v>
      </c>
      <c r="G35" s="19" t="s">
        <v>15</v>
      </c>
      <c r="H35" s="20"/>
      <c r="I35" s="6" t="s">
        <v>12</v>
      </c>
      <c r="J35" s="3"/>
      <c r="K35" s="1"/>
      <c r="L35" s="17" t="s">
        <v>10</v>
      </c>
      <c r="M35" s="18"/>
      <c r="N35" s="8" t="s">
        <v>11</v>
      </c>
      <c r="O35" s="19" t="s">
        <v>15</v>
      </c>
      <c r="P35" s="20"/>
      <c r="Q35" s="6" t="s">
        <v>12</v>
      </c>
    </row>
    <row r="36" spans="1:17" x14ac:dyDescent="0.25">
      <c r="A36" s="3"/>
      <c r="B36" s="3" t="s">
        <v>29</v>
      </c>
      <c r="C36" s="3" t="s">
        <v>30</v>
      </c>
      <c r="D36" s="8" t="s">
        <v>13</v>
      </c>
      <c r="E36" s="8" t="s">
        <v>14</v>
      </c>
      <c r="F36" s="8" t="s">
        <v>16</v>
      </c>
      <c r="G36" s="3" t="s">
        <v>13</v>
      </c>
      <c r="H36" s="3" t="s">
        <v>14</v>
      </c>
      <c r="I36" s="6" t="s">
        <v>16</v>
      </c>
      <c r="J36" s="3" t="s">
        <v>18</v>
      </c>
      <c r="K36" s="3" t="s">
        <v>20</v>
      </c>
      <c r="L36" s="8" t="s">
        <v>13</v>
      </c>
      <c r="M36" s="8" t="s">
        <v>14</v>
      </c>
      <c r="N36" s="8" t="s">
        <v>16</v>
      </c>
      <c r="O36" s="3" t="s">
        <v>13</v>
      </c>
      <c r="P36" s="3" t="s">
        <v>14</v>
      </c>
      <c r="Q36" s="6" t="s">
        <v>16</v>
      </c>
    </row>
    <row r="37" spans="1:17" x14ac:dyDescent="0.25">
      <c r="A37" s="2">
        <v>1</v>
      </c>
      <c r="B37" s="2" t="s">
        <v>34</v>
      </c>
      <c r="C37" s="2" t="s">
        <v>34</v>
      </c>
      <c r="D37" s="2">
        <v>42</v>
      </c>
      <c r="E37" s="2">
        <v>19</v>
      </c>
      <c r="F37" s="2">
        <v>53</v>
      </c>
      <c r="G37" s="2">
        <v>71</v>
      </c>
      <c r="H37" s="2">
        <v>42</v>
      </c>
      <c r="I37" s="2">
        <v>78</v>
      </c>
      <c r="J37" s="2"/>
      <c r="K37" s="2"/>
      <c r="L37" s="2">
        <v>42</v>
      </c>
      <c r="M37" s="2">
        <v>19</v>
      </c>
      <c r="N37" s="2">
        <v>53</v>
      </c>
      <c r="O37" s="2">
        <v>71</v>
      </c>
      <c r="P37" s="2">
        <v>42</v>
      </c>
      <c r="Q37" s="2">
        <v>78</v>
      </c>
    </row>
    <row r="38" spans="1:17" x14ac:dyDescent="0.25">
      <c r="A38" s="3">
        <v>2</v>
      </c>
      <c r="B38" s="3" t="s">
        <v>36</v>
      </c>
      <c r="C38" s="3" t="s">
        <v>36</v>
      </c>
      <c r="D38" s="8">
        <f>D37*0.4</f>
        <v>16.8</v>
      </c>
      <c r="E38" s="8">
        <f>E37*0.4</f>
        <v>7.6000000000000005</v>
      </c>
      <c r="F38" s="8">
        <f>F37*0.4</f>
        <v>21.200000000000003</v>
      </c>
      <c r="G38" s="3">
        <f>G37*0.6</f>
        <v>42.6</v>
      </c>
      <c r="H38" s="3">
        <f>H37*0.6</f>
        <v>25.2</v>
      </c>
      <c r="I38" s="3">
        <f>I37*0.6</f>
        <v>46.8</v>
      </c>
      <c r="J38" s="3" t="s">
        <v>19</v>
      </c>
      <c r="K38" s="1" t="s">
        <v>21</v>
      </c>
      <c r="L38" s="8">
        <f>L37*0.4</f>
        <v>16.8</v>
      </c>
      <c r="M38" s="8">
        <f>M37*0.4</f>
        <v>7.6000000000000005</v>
      </c>
      <c r="N38" s="8">
        <f>N37*0.4</f>
        <v>21.200000000000003</v>
      </c>
      <c r="O38" s="3">
        <f>O37*0.6</f>
        <v>42.6</v>
      </c>
      <c r="P38" s="3">
        <f>P37*0.6</f>
        <v>25.2</v>
      </c>
      <c r="Q38" s="3">
        <f>Q37*0.6</f>
        <v>46.8</v>
      </c>
    </row>
    <row r="39" spans="1:17" x14ac:dyDescent="0.25">
      <c r="A39" s="3">
        <v>3</v>
      </c>
      <c r="B39" s="3" t="s">
        <v>37</v>
      </c>
      <c r="C39" s="3" t="s">
        <v>37</v>
      </c>
      <c r="D39" s="8">
        <f>D37*0.45</f>
        <v>18.900000000000002</v>
      </c>
      <c r="E39" s="8">
        <f>E37*0.45</f>
        <v>8.5500000000000007</v>
      </c>
      <c r="F39" s="8">
        <f>F37*0.45</f>
        <v>23.85</v>
      </c>
      <c r="G39" s="3">
        <f t="shared" ref="G39:I39" si="0">G37*0.65</f>
        <v>46.15</v>
      </c>
      <c r="H39" s="3">
        <f t="shared" si="0"/>
        <v>27.3</v>
      </c>
      <c r="I39" s="3">
        <f t="shared" si="0"/>
        <v>50.7</v>
      </c>
      <c r="J39" s="3" t="s">
        <v>23</v>
      </c>
      <c r="K39" s="1" t="s">
        <v>42</v>
      </c>
      <c r="L39" s="8">
        <f>L37*0.45</f>
        <v>18.900000000000002</v>
      </c>
      <c r="M39" s="8">
        <f>M37*0.45</f>
        <v>8.5500000000000007</v>
      </c>
      <c r="N39" s="8">
        <f>N37*0.45</f>
        <v>23.85</v>
      </c>
      <c r="O39" s="3">
        <f t="shared" ref="O39:Q39" si="1">O37*0.65</f>
        <v>46.15</v>
      </c>
      <c r="P39" s="3">
        <f t="shared" si="1"/>
        <v>27.3</v>
      </c>
      <c r="Q39" s="3">
        <f t="shared" si="1"/>
        <v>50.7</v>
      </c>
    </row>
    <row r="40" spans="1:17" x14ac:dyDescent="0.25">
      <c r="A40" s="3">
        <v>4</v>
      </c>
      <c r="B40" s="3" t="s">
        <v>39</v>
      </c>
      <c r="C40" s="3" t="s">
        <v>39</v>
      </c>
      <c r="D40" s="8">
        <f>D37*0.5</f>
        <v>21</v>
      </c>
      <c r="E40" s="8">
        <f>E37*0.5</f>
        <v>9.5</v>
      </c>
      <c r="F40" s="8">
        <f>F37*0.5</f>
        <v>26.5</v>
      </c>
      <c r="G40" s="3">
        <f t="shared" ref="G40:I40" si="2">G37*0.7</f>
        <v>49.699999999999996</v>
      </c>
      <c r="H40" s="3">
        <f t="shared" si="2"/>
        <v>29.4</v>
      </c>
      <c r="I40" s="3">
        <f t="shared" si="2"/>
        <v>54.599999999999994</v>
      </c>
      <c r="J40" s="3" t="s">
        <v>24</v>
      </c>
      <c r="K40" s="1" t="s">
        <v>42</v>
      </c>
      <c r="L40" s="8">
        <f>L37*0.5</f>
        <v>21</v>
      </c>
      <c r="M40" s="8">
        <f>M37*0.5</f>
        <v>9.5</v>
      </c>
      <c r="N40" s="8">
        <f>N37*0.5</f>
        <v>26.5</v>
      </c>
      <c r="O40" s="3">
        <f t="shared" ref="O40:Q40" si="3">O37*0.7</f>
        <v>49.699999999999996</v>
      </c>
      <c r="P40" s="3">
        <f t="shared" si="3"/>
        <v>29.4</v>
      </c>
      <c r="Q40" s="3">
        <f t="shared" si="3"/>
        <v>54.599999999999994</v>
      </c>
    </row>
    <row r="41" spans="1:17" x14ac:dyDescent="0.25">
      <c r="A41" s="3">
        <v>5</v>
      </c>
      <c r="B41" s="3" t="s">
        <v>38</v>
      </c>
      <c r="C41" s="3" t="s">
        <v>38</v>
      </c>
      <c r="D41" s="8">
        <f>D37*0.55</f>
        <v>23.1</v>
      </c>
      <c r="E41" s="8">
        <f>E37*0.55</f>
        <v>10.450000000000001</v>
      </c>
      <c r="F41" s="8">
        <f>F37*0.55</f>
        <v>29.150000000000002</v>
      </c>
      <c r="G41" s="3">
        <f t="shared" ref="G41:I41" si="4">G37*0.75</f>
        <v>53.25</v>
      </c>
      <c r="H41" s="3">
        <f t="shared" si="4"/>
        <v>31.5</v>
      </c>
      <c r="I41" s="3">
        <f t="shared" si="4"/>
        <v>58.5</v>
      </c>
      <c r="J41" s="3" t="s">
        <v>25</v>
      </c>
      <c r="K41" s="1" t="s">
        <v>42</v>
      </c>
      <c r="L41" s="8">
        <f>L37*0.55</f>
        <v>23.1</v>
      </c>
      <c r="M41" s="8">
        <f>M37*0.55</f>
        <v>10.450000000000001</v>
      </c>
      <c r="N41" s="8">
        <f>N37*0.55</f>
        <v>29.150000000000002</v>
      </c>
      <c r="O41" s="3">
        <f t="shared" ref="O41:Q41" si="5">O37*0.75</f>
        <v>53.25</v>
      </c>
      <c r="P41" s="3">
        <f t="shared" si="5"/>
        <v>31.5</v>
      </c>
      <c r="Q41" s="3">
        <f t="shared" si="5"/>
        <v>58.5</v>
      </c>
    </row>
    <row r="42" spans="1:17" x14ac:dyDescent="0.25">
      <c r="A42" s="3">
        <v>6</v>
      </c>
      <c r="B42" s="3" t="s">
        <v>40</v>
      </c>
      <c r="C42" s="3" t="s">
        <v>40</v>
      </c>
      <c r="D42" s="8">
        <f>D37*0.55</f>
        <v>23.1</v>
      </c>
      <c r="E42" s="8">
        <f>E37*0.55</f>
        <v>10.450000000000001</v>
      </c>
      <c r="F42" s="8">
        <f>F37*0.55</f>
        <v>29.150000000000002</v>
      </c>
      <c r="G42" s="3">
        <f>G37*0.75</f>
        <v>53.25</v>
      </c>
      <c r="H42" s="3">
        <f>H37*0.75</f>
        <v>31.5</v>
      </c>
      <c r="I42" s="3">
        <f>I37*0.75</f>
        <v>58.5</v>
      </c>
      <c r="J42" s="3" t="s">
        <v>32</v>
      </c>
      <c r="K42" s="1" t="s">
        <v>22</v>
      </c>
      <c r="L42" s="8">
        <f>L37*0.55</f>
        <v>23.1</v>
      </c>
      <c r="M42" s="8">
        <f>M37*0.55</f>
        <v>10.450000000000001</v>
      </c>
      <c r="N42" s="8">
        <f>N37*0.55</f>
        <v>29.150000000000002</v>
      </c>
      <c r="O42" s="3">
        <f>O37*0.75</f>
        <v>53.25</v>
      </c>
      <c r="P42" s="3">
        <f>P37*0.75</f>
        <v>31.5</v>
      </c>
      <c r="Q42" s="3">
        <f>Q37*0.75</f>
        <v>58.5</v>
      </c>
    </row>
    <row r="43" spans="1:17" x14ac:dyDescent="0.25">
      <c r="A43" s="2">
        <v>7</v>
      </c>
      <c r="B43" s="2" t="s">
        <v>35</v>
      </c>
      <c r="C43" s="2" t="s">
        <v>35</v>
      </c>
      <c r="D43" s="2">
        <v>42</v>
      </c>
      <c r="E43" s="2">
        <v>19</v>
      </c>
      <c r="F43" s="2">
        <v>53</v>
      </c>
      <c r="G43" s="2">
        <v>71</v>
      </c>
      <c r="H43" s="2">
        <v>42</v>
      </c>
      <c r="I43" s="2">
        <v>78</v>
      </c>
      <c r="J43" s="2"/>
      <c r="K43" s="2"/>
      <c r="L43" s="2">
        <v>42</v>
      </c>
      <c r="M43" s="2">
        <v>19</v>
      </c>
      <c r="N43" s="2">
        <v>53</v>
      </c>
      <c r="O43" s="2">
        <v>71</v>
      </c>
      <c r="P43" s="2">
        <v>42</v>
      </c>
      <c r="Q43" s="2">
        <v>78</v>
      </c>
    </row>
    <row r="44" spans="1:17" x14ac:dyDescent="0.25">
      <c r="A44" s="3">
        <v>8</v>
      </c>
      <c r="B44" s="3" t="s">
        <v>36</v>
      </c>
      <c r="C44" s="3" t="s">
        <v>36</v>
      </c>
      <c r="D44" s="8">
        <f>D37*0.6</f>
        <v>25.2</v>
      </c>
      <c r="E44" s="8">
        <f>E37*0.6</f>
        <v>11.4</v>
      </c>
      <c r="F44" s="8">
        <f>F37*0.6</f>
        <v>31.799999999999997</v>
      </c>
      <c r="G44" s="3">
        <f t="shared" ref="G44:I44" si="6">G37*0.8</f>
        <v>56.800000000000004</v>
      </c>
      <c r="H44" s="3">
        <f t="shared" si="6"/>
        <v>33.6</v>
      </c>
      <c r="I44" s="3">
        <f t="shared" si="6"/>
        <v>62.400000000000006</v>
      </c>
      <c r="J44" s="3" t="s">
        <v>43</v>
      </c>
      <c r="K44" s="1" t="s">
        <v>42</v>
      </c>
      <c r="L44" s="8">
        <f>L37*0.6</f>
        <v>25.2</v>
      </c>
      <c r="M44" s="8">
        <f>M37*0.6</f>
        <v>11.4</v>
      </c>
      <c r="N44" s="8">
        <f>N37*0.6</f>
        <v>31.799999999999997</v>
      </c>
      <c r="O44" s="3">
        <f t="shared" ref="O44:Q44" si="7">O37*0.8</f>
        <v>56.800000000000004</v>
      </c>
      <c r="P44" s="3">
        <f t="shared" si="7"/>
        <v>33.6</v>
      </c>
      <c r="Q44" s="3">
        <f t="shared" si="7"/>
        <v>62.400000000000006</v>
      </c>
    </row>
    <row r="45" spans="1:17" x14ac:dyDescent="0.25">
      <c r="A45" s="3">
        <v>9</v>
      </c>
      <c r="B45" s="3" t="s">
        <v>37</v>
      </c>
      <c r="C45" s="3" t="s">
        <v>37</v>
      </c>
      <c r="D45" s="8">
        <f>D37*0.65</f>
        <v>27.3</v>
      </c>
      <c r="E45" s="8">
        <f>E37*0.65</f>
        <v>12.35</v>
      </c>
      <c r="F45" s="8">
        <f>F37*0.65</f>
        <v>34.450000000000003</v>
      </c>
      <c r="G45" s="3">
        <f t="shared" ref="G45:I45" si="8">G37*0.82</f>
        <v>58.22</v>
      </c>
      <c r="H45" s="3">
        <f t="shared" si="8"/>
        <v>34.44</v>
      </c>
      <c r="I45" s="3">
        <f t="shared" si="8"/>
        <v>63.959999999999994</v>
      </c>
      <c r="J45" s="3" t="s">
        <v>24</v>
      </c>
      <c r="K45" s="1" t="s">
        <v>42</v>
      </c>
      <c r="L45" s="8">
        <f>L37*0.65</f>
        <v>27.3</v>
      </c>
      <c r="M45" s="8">
        <f>M37*0.65</f>
        <v>12.35</v>
      </c>
      <c r="N45" s="8">
        <f>N37*0.65</f>
        <v>34.450000000000003</v>
      </c>
      <c r="O45" s="3">
        <f t="shared" ref="O45:Q45" si="9">O37*0.82</f>
        <v>58.22</v>
      </c>
      <c r="P45" s="3">
        <f t="shared" si="9"/>
        <v>34.44</v>
      </c>
      <c r="Q45" s="3">
        <f t="shared" si="9"/>
        <v>63.959999999999994</v>
      </c>
    </row>
    <row r="46" spans="1:17" x14ac:dyDescent="0.25">
      <c r="A46" s="3">
        <v>10</v>
      </c>
      <c r="B46" s="3" t="s">
        <v>39</v>
      </c>
      <c r="C46" s="3" t="s">
        <v>39</v>
      </c>
      <c r="D46" s="8">
        <f>D37*0.7</f>
        <v>29.4</v>
      </c>
      <c r="E46" s="8">
        <f>E37*0.7</f>
        <v>13.299999999999999</v>
      </c>
      <c r="F46" s="8">
        <f>F37*0.7</f>
        <v>37.099999999999994</v>
      </c>
      <c r="G46" s="3">
        <f t="shared" ref="G46:I46" si="10">G37*0.85</f>
        <v>60.35</v>
      </c>
      <c r="H46" s="3">
        <f t="shared" si="10"/>
        <v>35.699999999999996</v>
      </c>
      <c r="I46" s="3">
        <f t="shared" si="10"/>
        <v>66.3</v>
      </c>
      <c r="J46" s="3" t="s">
        <v>26</v>
      </c>
      <c r="K46" s="1" t="s">
        <v>42</v>
      </c>
      <c r="L46" s="8">
        <f>L37*0.7</f>
        <v>29.4</v>
      </c>
      <c r="M46" s="8">
        <f>M37*0.7</f>
        <v>13.299999999999999</v>
      </c>
      <c r="N46" s="8">
        <f>N37*0.7</f>
        <v>37.099999999999994</v>
      </c>
      <c r="O46" s="3">
        <f t="shared" ref="O46:Q46" si="11">O37*0.85</f>
        <v>60.35</v>
      </c>
      <c r="P46" s="3">
        <f t="shared" si="11"/>
        <v>35.699999999999996</v>
      </c>
      <c r="Q46" s="3">
        <f t="shared" si="11"/>
        <v>66.3</v>
      </c>
    </row>
    <row r="47" spans="1:17" x14ac:dyDescent="0.25">
      <c r="A47" s="3">
        <v>11</v>
      </c>
      <c r="B47" s="3" t="s">
        <v>38</v>
      </c>
      <c r="C47" s="3" t="s">
        <v>38</v>
      </c>
      <c r="D47" s="8">
        <f>D37*0.75</f>
        <v>31.5</v>
      </c>
      <c r="E47" s="8">
        <f>E37*0.75</f>
        <v>14.25</v>
      </c>
      <c r="F47" s="8">
        <f>F37*0.75</f>
        <v>39.75</v>
      </c>
      <c r="G47" s="3">
        <f>G37*0.85</f>
        <v>60.35</v>
      </c>
      <c r="H47" s="3">
        <f>H37*0.85</f>
        <v>35.699999999999996</v>
      </c>
      <c r="I47" s="3">
        <f>I37*0.85</f>
        <v>66.3</v>
      </c>
      <c r="J47" s="3" t="s">
        <v>27</v>
      </c>
      <c r="K47" s="1" t="s">
        <v>21</v>
      </c>
      <c r="L47" s="8">
        <f>L37*0.75</f>
        <v>31.5</v>
      </c>
      <c r="M47" s="8">
        <f>M37*0.75</f>
        <v>14.25</v>
      </c>
      <c r="N47" s="8">
        <f>N37*0.75</f>
        <v>39.75</v>
      </c>
      <c r="O47" s="3">
        <f>O37*0.85</f>
        <v>60.35</v>
      </c>
      <c r="P47" s="3">
        <f>P37*0.85</f>
        <v>35.699999999999996</v>
      </c>
      <c r="Q47" s="3">
        <f>Q37*0.85</f>
        <v>66.3</v>
      </c>
    </row>
    <row r="48" spans="1:17" x14ac:dyDescent="0.25">
      <c r="A48" s="3">
        <v>12</v>
      </c>
      <c r="B48" s="3" t="s">
        <v>40</v>
      </c>
      <c r="C48" s="3" t="s">
        <v>40</v>
      </c>
      <c r="D48" s="8">
        <f>D37*0.75</f>
        <v>31.5</v>
      </c>
      <c r="E48" s="8">
        <f>E37*0.75</f>
        <v>14.25</v>
      </c>
      <c r="F48" s="8">
        <f>F37*0.75</f>
        <v>39.75</v>
      </c>
      <c r="G48" s="3">
        <f>G37*0.85</f>
        <v>60.35</v>
      </c>
      <c r="H48" s="3">
        <f>H37*0.85</f>
        <v>35.699999999999996</v>
      </c>
      <c r="I48" s="3">
        <f>I37*0.85</f>
        <v>66.3</v>
      </c>
      <c r="J48" s="3" t="s">
        <v>32</v>
      </c>
      <c r="K48" s="1" t="s">
        <v>22</v>
      </c>
      <c r="L48" s="8">
        <f>L37*0.75</f>
        <v>31.5</v>
      </c>
      <c r="M48" s="8">
        <f>M37*0.75</f>
        <v>14.25</v>
      </c>
      <c r="N48" s="8">
        <f>N37*0.75</f>
        <v>39.75</v>
      </c>
      <c r="O48" s="3">
        <f>O37*0.85</f>
        <v>60.35</v>
      </c>
      <c r="P48" s="3">
        <f>P37*0.85</f>
        <v>35.699999999999996</v>
      </c>
      <c r="Q48" s="3">
        <f>Q37*0.85</f>
        <v>66.3</v>
      </c>
    </row>
    <row r="49" spans="1:17" x14ac:dyDescent="0.25">
      <c r="A49" s="2">
        <v>13</v>
      </c>
      <c r="B49" s="2" t="s">
        <v>35</v>
      </c>
      <c r="C49" s="2" t="s">
        <v>35</v>
      </c>
      <c r="D49" s="2">
        <v>42</v>
      </c>
      <c r="E49" s="2">
        <v>19</v>
      </c>
      <c r="F49" s="2">
        <v>53</v>
      </c>
      <c r="G49" s="2">
        <v>71</v>
      </c>
      <c r="H49" s="2">
        <v>42</v>
      </c>
      <c r="I49" s="2">
        <v>78</v>
      </c>
      <c r="J49" s="2"/>
      <c r="K49" s="2"/>
      <c r="L49" s="2">
        <v>42</v>
      </c>
      <c r="M49" s="2">
        <v>19</v>
      </c>
      <c r="N49" s="2">
        <v>53</v>
      </c>
      <c r="O49" s="2">
        <v>71</v>
      </c>
      <c r="P49" s="2">
        <v>42</v>
      </c>
      <c r="Q49" s="2">
        <v>78</v>
      </c>
    </row>
    <row r="50" spans="1:17" x14ac:dyDescent="0.25">
      <c r="A50" s="3">
        <v>14</v>
      </c>
      <c r="B50" s="3" t="s">
        <v>36</v>
      </c>
      <c r="C50" s="3" t="s">
        <v>36</v>
      </c>
      <c r="D50" s="8">
        <f>D37*0.8</f>
        <v>33.6</v>
      </c>
      <c r="E50" s="8">
        <f>E37*0.8</f>
        <v>15.200000000000001</v>
      </c>
      <c r="F50" s="8">
        <f>F37*0.8</f>
        <v>42.400000000000006</v>
      </c>
      <c r="G50" s="3">
        <f t="shared" ref="G50:I50" si="12">G37*0.9</f>
        <v>63.9</v>
      </c>
      <c r="H50" s="3">
        <f t="shared" si="12"/>
        <v>37.800000000000004</v>
      </c>
      <c r="I50" s="3">
        <f t="shared" si="12"/>
        <v>70.2</v>
      </c>
      <c r="J50" s="3" t="s">
        <v>43</v>
      </c>
      <c r="K50" s="1" t="s">
        <v>42</v>
      </c>
      <c r="L50" s="8">
        <f>L37*0.8</f>
        <v>33.6</v>
      </c>
      <c r="M50" s="8">
        <f>M37*0.8</f>
        <v>15.200000000000001</v>
      </c>
      <c r="N50" s="8">
        <f>N37*0.8</f>
        <v>42.400000000000006</v>
      </c>
      <c r="O50" s="3">
        <f t="shared" ref="O50:Q50" si="13">O37*0.9</f>
        <v>63.9</v>
      </c>
      <c r="P50" s="3">
        <f t="shared" si="13"/>
        <v>37.800000000000004</v>
      </c>
      <c r="Q50" s="3">
        <f t="shared" si="13"/>
        <v>70.2</v>
      </c>
    </row>
    <row r="51" spans="1:17" x14ac:dyDescent="0.25">
      <c r="A51" s="3">
        <v>15</v>
      </c>
      <c r="B51" s="3" t="s">
        <v>37</v>
      </c>
      <c r="C51" s="3" t="s">
        <v>37</v>
      </c>
      <c r="D51" s="8">
        <f>D37*0.8</f>
        <v>33.6</v>
      </c>
      <c r="E51" s="8">
        <f>E37*0.8</f>
        <v>15.200000000000001</v>
      </c>
      <c r="F51" s="8">
        <f>F37*0.8</f>
        <v>42.400000000000006</v>
      </c>
      <c r="G51" s="3">
        <f>G37*0.92</f>
        <v>65.320000000000007</v>
      </c>
      <c r="H51" s="3">
        <f t="shared" ref="H51:I51" si="14">H37*0.92</f>
        <v>38.64</v>
      </c>
      <c r="I51" s="3">
        <f t="shared" si="14"/>
        <v>71.760000000000005</v>
      </c>
      <c r="J51" s="3" t="s">
        <v>28</v>
      </c>
      <c r="K51" s="1" t="s">
        <v>42</v>
      </c>
      <c r="L51" s="8">
        <f>L37*0.8</f>
        <v>33.6</v>
      </c>
      <c r="M51" s="8">
        <f>M37*0.8</f>
        <v>15.200000000000001</v>
      </c>
      <c r="N51" s="8">
        <f>N37*0.8</f>
        <v>42.400000000000006</v>
      </c>
      <c r="O51" s="3">
        <f>O37*0.92</f>
        <v>65.320000000000007</v>
      </c>
      <c r="P51" s="3">
        <f t="shared" ref="P51:Q51" si="15">P37*0.92</f>
        <v>38.64</v>
      </c>
      <c r="Q51" s="3">
        <f t="shared" si="15"/>
        <v>71.760000000000005</v>
      </c>
    </row>
    <row r="52" spans="1:17" x14ac:dyDescent="0.25">
      <c r="A52" s="1">
        <v>16</v>
      </c>
      <c r="B52" s="3" t="s">
        <v>39</v>
      </c>
      <c r="C52" s="3" t="s">
        <v>39</v>
      </c>
      <c r="D52" s="8">
        <f>D37*0.85</f>
        <v>35.699999999999996</v>
      </c>
      <c r="E52" s="8">
        <f>E37*0.85</f>
        <v>16.149999999999999</v>
      </c>
      <c r="F52" s="8">
        <f>F37*0.85</f>
        <v>45.05</v>
      </c>
      <c r="G52" s="3">
        <f>G37*0.94</f>
        <v>66.739999999999995</v>
      </c>
      <c r="H52" s="3">
        <f t="shared" ref="H52:I52" si="16">H37*0.94</f>
        <v>39.479999999999997</v>
      </c>
      <c r="I52" s="3">
        <f t="shared" si="16"/>
        <v>73.319999999999993</v>
      </c>
      <c r="J52" s="3" t="s">
        <v>60</v>
      </c>
      <c r="K52" s="1" t="s">
        <v>42</v>
      </c>
      <c r="L52" s="8">
        <f>L37*0.85</f>
        <v>35.699999999999996</v>
      </c>
      <c r="M52" s="8">
        <f>M37*0.85</f>
        <v>16.149999999999999</v>
      </c>
      <c r="N52" s="8">
        <f>N37*0.85</f>
        <v>45.05</v>
      </c>
      <c r="O52" s="3">
        <f>O37*0.94</f>
        <v>66.739999999999995</v>
      </c>
      <c r="P52" s="3">
        <f t="shared" ref="P52:Q52" si="17">P37*0.94</f>
        <v>39.479999999999997</v>
      </c>
      <c r="Q52" s="3">
        <f t="shared" si="17"/>
        <v>73.319999999999993</v>
      </c>
    </row>
    <row r="53" spans="1:17" x14ac:dyDescent="0.25">
      <c r="A53" s="1">
        <v>17</v>
      </c>
      <c r="B53" s="3" t="s">
        <v>38</v>
      </c>
      <c r="C53" s="3" t="s">
        <v>38</v>
      </c>
      <c r="D53" s="8">
        <f>D37*0.85</f>
        <v>35.699999999999996</v>
      </c>
      <c r="E53" s="8">
        <f>E37*0.85</f>
        <v>16.149999999999999</v>
      </c>
      <c r="F53" s="8">
        <f>F37*0.85</f>
        <v>45.05</v>
      </c>
      <c r="G53" s="3">
        <f>G37*0.95</f>
        <v>67.45</v>
      </c>
      <c r="H53" s="3">
        <f t="shared" ref="H53:I53" si="18">H37*0.95</f>
        <v>39.9</v>
      </c>
      <c r="I53" s="3">
        <f t="shared" si="18"/>
        <v>74.099999999999994</v>
      </c>
      <c r="J53" s="3" t="s">
        <v>27</v>
      </c>
      <c r="K53" s="1" t="s">
        <v>21</v>
      </c>
      <c r="L53" s="8">
        <f>L37*0.85</f>
        <v>35.699999999999996</v>
      </c>
      <c r="M53" s="8">
        <f>M37*0.85</f>
        <v>16.149999999999999</v>
      </c>
      <c r="N53" s="8">
        <f>N37*0.85</f>
        <v>45.05</v>
      </c>
      <c r="O53" s="3">
        <f>O37*0.95</f>
        <v>67.45</v>
      </c>
      <c r="P53" s="3">
        <f t="shared" ref="P53:Q53" si="19">P37*0.95</f>
        <v>39.9</v>
      </c>
      <c r="Q53" s="3">
        <f t="shared" si="19"/>
        <v>74.099999999999994</v>
      </c>
    </row>
    <row r="54" spans="1:17" x14ac:dyDescent="0.25">
      <c r="A54" s="1">
        <v>18</v>
      </c>
      <c r="B54" s="3" t="s">
        <v>40</v>
      </c>
      <c r="C54" s="3" t="s">
        <v>40</v>
      </c>
      <c r="D54" s="8">
        <f>D37*0.85</f>
        <v>35.699999999999996</v>
      </c>
      <c r="E54" s="8">
        <f>E37*0.85</f>
        <v>16.149999999999999</v>
      </c>
      <c r="F54" s="8">
        <f>F37*0.85</f>
        <v>45.05</v>
      </c>
      <c r="G54" s="3">
        <f>G37*0.95</f>
        <v>67.45</v>
      </c>
      <c r="H54" s="3">
        <f t="shared" ref="H54:I54" si="20">H37*0.95</f>
        <v>39.9</v>
      </c>
      <c r="I54" s="3">
        <f t="shared" si="20"/>
        <v>74.099999999999994</v>
      </c>
      <c r="J54" s="3" t="s">
        <v>32</v>
      </c>
      <c r="K54" s="1" t="s">
        <v>22</v>
      </c>
      <c r="L54" s="8">
        <f>L37*0.85</f>
        <v>35.699999999999996</v>
      </c>
      <c r="M54" s="8">
        <f>M37*0.85</f>
        <v>16.149999999999999</v>
      </c>
      <c r="N54" s="8">
        <f>N37*0.85</f>
        <v>45.05</v>
      </c>
      <c r="O54" s="3">
        <f>O37*0.95</f>
        <v>67.45</v>
      </c>
      <c r="P54" s="3">
        <f t="shared" ref="P54:Q54" si="21">P37*0.95</f>
        <v>39.9</v>
      </c>
      <c r="Q54" s="3">
        <f t="shared" si="21"/>
        <v>74.099999999999994</v>
      </c>
    </row>
    <row r="55" spans="1:17" x14ac:dyDescent="0.25">
      <c r="A55" s="2">
        <v>19</v>
      </c>
      <c r="B55" s="2" t="s">
        <v>35</v>
      </c>
      <c r="C55" s="2" t="s">
        <v>35</v>
      </c>
      <c r="D55" s="2">
        <v>42</v>
      </c>
      <c r="E55" s="2">
        <v>19</v>
      </c>
      <c r="F55" s="2">
        <v>53</v>
      </c>
      <c r="G55" s="2">
        <v>71</v>
      </c>
      <c r="H55" s="2">
        <v>42</v>
      </c>
      <c r="I55" s="2">
        <v>78</v>
      </c>
      <c r="J55" s="2"/>
      <c r="K55" s="2"/>
      <c r="L55" s="2">
        <v>42</v>
      </c>
      <c r="M55" s="2">
        <v>19</v>
      </c>
      <c r="N55" s="2">
        <v>53</v>
      </c>
      <c r="O55" s="2">
        <v>71</v>
      </c>
      <c r="P55" s="2">
        <v>42</v>
      </c>
      <c r="Q55" s="2">
        <v>78</v>
      </c>
    </row>
    <row r="56" spans="1:17" x14ac:dyDescent="0.25">
      <c r="A56" s="3">
        <v>20</v>
      </c>
      <c r="B56" s="3" t="s">
        <v>36</v>
      </c>
      <c r="C56" s="3" t="s">
        <v>36</v>
      </c>
      <c r="D56" s="8">
        <f>D37*0.87</f>
        <v>36.54</v>
      </c>
      <c r="E56" s="8">
        <f>E37*0.87</f>
        <v>16.53</v>
      </c>
      <c r="F56" s="8">
        <f>F37*0.87</f>
        <v>46.11</v>
      </c>
      <c r="G56" s="3">
        <f>G37*0.95</f>
        <v>67.45</v>
      </c>
      <c r="H56" s="3">
        <f t="shared" ref="H56:I56" si="22">H37*0.95</f>
        <v>39.9</v>
      </c>
      <c r="I56" s="3">
        <f t="shared" si="22"/>
        <v>74.099999999999994</v>
      </c>
      <c r="J56" s="3" t="s">
        <v>43</v>
      </c>
      <c r="K56" s="1" t="s">
        <v>42</v>
      </c>
      <c r="L56" s="8">
        <f>L37*0.9</f>
        <v>37.800000000000004</v>
      </c>
      <c r="M56" s="8">
        <f t="shared" ref="M56:N56" si="23">M37*0.9</f>
        <v>17.100000000000001</v>
      </c>
      <c r="N56" s="8">
        <f t="shared" si="23"/>
        <v>47.7</v>
      </c>
      <c r="O56" s="8">
        <f>O37*0.9</f>
        <v>63.9</v>
      </c>
      <c r="P56" s="8">
        <f t="shared" ref="P56:Q56" si="24">P37*0.9</f>
        <v>37.800000000000004</v>
      </c>
      <c r="Q56" s="8">
        <f t="shared" si="24"/>
        <v>70.2</v>
      </c>
    </row>
    <row r="57" spans="1:17" x14ac:dyDescent="0.25">
      <c r="A57" s="1">
        <v>21</v>
      </c>
      <c r="B57" s="3" t="s">
        <v>37</v>
      </c>
      <c r="C57" s="3" t="s">
        <v>37</v>
      </c>
      <c r="D57" s="8">
        <f>D37*0.9</f>
        <v>37.800000000000004</v>
      </c>
      <c r="E57" s="8">
        <f>E37*0.9</f>
        <v>17.100000000000001</v>
      </c>
      <c r="F57" s="8">
        <f>F37*0.9</f>
        <v>47.7</v>
      </c>
      <c r="G57" s="3">
        <f>G37*0.95</f>
        <v>67.45</v>
      </c>
      <c r="H57" s="3">
        <f t="shared" ref="H57:I57" si="25">H37*0.95</f>
        <v>39.9</v>
      </c>
      <c r="I57" s="3">
        <f t="shared" si="25"/>
        <v>74.099999999999994</v>
      </c>
      <c r="J57" s="3" t="s">
        <v>28</v>
      </c>
      <c r="K57" s="1" t="s">
        <v>42</v>
      </c>
      <c r="L57" s="8">
        <f>L37*0.93</f>
        <v>39.06</v>
      </c>
      <c r="M57" s="8">
        <f t="shared" ref="M57:N57" si="26">M37*0.93</f>
        <v>17.670000000000002</v>
      </c>
      <c r="N57" s="8">
        <f t="shared" si="26"/>
        <v>49.29</v>
      </c>
      <c r="O57" s="8">
        <f>O37*0.93</f>
        <v>66.03</v>
      </c>
      <c r="P57" s="8">
        <f t="shared" ref="P57:Q57" si="27">P37*0.93</f>
        <v>39.06</v>
      </c>
      <c r="Q57" s="8">
        <f t="shared" si="27"/>
        <v>72.540000000000006</v>
      </c>
    </row>
    <row r="58" spans="1:17" x14ac:dyDescent="0.25">
      <c r="A58" s="1">
        <v>22</v>
      </c>
      <c r="B58" s="3" t="s">
        <v>39</v>
      </c>
      <c r="C58" s="3" t="s">
        <v>39</v>
      </c>
      <c r="D58" s="8">
        <f>D37*0.92</f>
        <v>38.64</v>
      </c>
      <c r="E58" s="8">
        <f>E37*0.92</f>
        <v>17.48</v>
      </c>
      <c r="F58" s="8">
        <f>F37*0.92</f>
        <v>48.760000000000005</v>
      </c>
      <c r="G58" s="3">
        <f>G37*0.97</f>
        <v>68.87</v>
      </c>
      <c r="H58" s="3">
        <f t="shared" ref="H58:I58" si="28">H37*0.97</f>
        <v>40.74</v>
      </c>
      <c r="I58" s="3">
        <f t="shared" si="28"/>
        <v>75.66</v>
      </c>
      <c r="J58" s="3" t="s">
        <v>28</v>
      </c>
      <c r="K58" s="1" t="s">
        <v>21</v>
      </c>
      <c r="L58" s="8">
        <f>L37*0.95</f>
        <v>39.9</v>
      </c>
      <c r="M58" s="8">
        <f t="shared" ref="M58:N58" si="29">M37*0.95</f>
        <v>18.05</v>
      </c>
      <c r="N58" s="8">
        <f t="shared" si="29"/>
        <v>50.349999999999994</v>
      </c>
      <c r="O58" s="8">
        <f>O37*0.95</f>
        <v>67.45</v>
      </c>
      <c r="P58" s="8">
        <f t="shared" ref="P58:Q58" si="30">P37*0.95</f>
        <v>39.9</v>
      </c>
      <c r="Q58" s="8">
        <f t="shared" si="30"/>
        <v>74.099999999999994</v>
      </c>
    </row>
    <row r="59" spans="1:17" x14ac:dyDescent="0.25">
      <c r="A59" s="1">
        <v>23</v>
      </c>
      <c r="B59" s="3" t="s">
        <v>38</v>
      </c>
      <c r="C59" s="3" t="s">
        <v>38</v>
      </c>
      <c r="D59" s="8">
        <f>D37*0.94</f>
        <v>39.479999999999997</v>
      </c>
      <c r="E59" s="8">
        <f>E37*0.94</f>
        <v>17.86</v>
      </c>
      <c r="F59" s="8">
        <f>F37*0.94</f>
        <v>49.82</v>
      </c>
      <c r="G59" s="3">
        <f>G37*0.97</f>
        <v>68.87</v>
      </c>
      <c r="H59" s="3">
        <f t="shared" ref="H59:I59" si="31">H37*0.97</f>
        <v>40.74</v>
      </c>
      <c r="I59" s="3">
        <f t="shared" si="31"/>
        <v>75.66</v>
      </c>
      <c r="J59" s="3" t="s">
        <v>32</v>
      </c>
      <c r="K59" s="1" t="s">
        <v>22</v>
      </c>
      <c r="L59" s="8">
        <f>L37</f>
        <v>42</v>
      </c>
      <c r="M59" s="8">
        <f t="shared" ref="M59:N59" si="32">M37</f>
        <v>19</v>
      </c>
      <c r="N59" s="8">
        <f t="shared" si="32"/>
        <v>53</v>
      </c>
      <c r="O59" s="8">
        <f>O37</f>
        <v>71</v>
      </c>
      <c r="P59" s="8">
        <f t="shared" ref="P59:Q59" si="33">P37</f>
        <v>42</v>
      </c>
      <c r="Q59" s="8">
        <f t="shared" si="33"/>
        <v>78</v>
      </c>
    </row>
    <row r="60" spans="1:17" x14ac:dyDescent="0.25">
      <c r="A60" s="2">
        <v>24</v>
      </c>
      <c r="B60" s="2" t="s">
        <v>34</v>
      </c>
      <c r="C60" s="2" t="s">
        <v>34</v>
      </c>
      <c r="D60" s="2">
        <v>42</v>
      </c>
      <c r="E60" s="2">
        <v>19</v>
      </c>
      <c r="F60" s="2">
        <v>53</v>
      </c>
      <c r="G60" s="2">
        <v>71</v>
      </c>
      <c r="H60" s="2">
        <v>42</v>
      </c>
      <c r="I60" s="2">
        <v>78</v>
      </c>
      <c r="J60" s="2"/>
      <c r="K60" s="2"/>
      <c r="L60" s="2">
        <v>42</v>
      </c>
      <c r="M60" s="2">
        <v>19</v>
      </c>
      <c r="N60" s="2">
        <v>53</v>
      </c>
      <c r="O60" s="2">
        <v>71</v>
      </c>
      <c r="P60" s="2">
        <v>42</v>
      </c>
      <c r="Q60" s="2">
        <v>78</v>
      </c>
    </row>
    <row r="61" spans="1:17" x14ac:dyDescent="0.25">
      <c r="A61" s="7"/>
      <c r="B61" s="11"/>
      <c r="C61" s="11"/>
    </row>
    <row r="62" spans="1:17" x14ac:dyDescent="0.25">
      <c r="A62" s="7"/>
      <c r="B62" s="21"/>
      <c r="C62" s="21"/>
    </row>
    <row r="63" spans="1:17" x14ac:dyDescent="0.25">
      <c r="A63" s="7"/>
      <c r="B63" s="21"/>
      <c r="C63" s="21"/>
    </row>
    <row r="64" spans="1:17" x14ac:dyDescent="0.25">
      <c r="A64" s="7"/>
      <c r="B64" s="21"/>
      <c r="C64" s="21"/>
    </row>
    <row r="65" spans="1:3" x14ac:dyDescent="0.25">
      <c r="A65" s="7"/>
      <c r="B65" s="11"/>
      <c r="C65" s="11"/>
    </row>
    <row r="66" spans="1:3" x14ac:dyDescent="0.25">
      <c r="A66" s="7"/>
      <c r="B66" s="11"/>
      <c r="C66" s="11"/>
    </row>
    <row r="67" spans="1:3" x14ac:dyDescent="0.25">
      <c r="A67" s="7"/>
      <c r="B67" s="11"/>
      <c r="C67" s="11"/>
    </row>
    <row r="68" spans="1:3" x14ac:dyDescent="0.25">
      <c r="A68" s="7"/>
      <c r="B68" s="11"/>
      <c r="C68" s="11"/>
    </row>
    <row r="69" spans="1:3" x14ac:dyDescent="0.25">
      <c r="A69" s="7"/>
      <c r="B69" s="11"/>
      <c r="C69" s="11"/>
    </row>
    <row r="70" spans="1:3" x14ac:dyDescent="0.25">
      <c r="A70" s="7"/>
      <c r="B70" s="11"/>
      <c r="C70" s="11"/>
    </row>
    <row r="71" spans="1:3" x14ac:dyDescent="0.25">
      <c r="A71" s="7"/>
      <c r="B71" s="11"/>
      <c r="C71" s="11"/>
    </row>
    <row r="72" spans="1:3" x14ac:dyDescent="0.25">
      <c r="A72" s="7"/>
      <c r="B72" s="7"/>
      <c r="C72" s="7"/>
    </row>
  </sheetData>
  <mergeCells count="19">
    <mergeCell ref="B67:C67"/>
    <mergeCell ref="B68:C68"/>
    <mergeCell ref="B69:C69"/>
    <mergeCell ref="B70:C70"/>
    <mergeCell ref="B71:C71"/>
    <mergeCell ref="B66:C66"/>
    <mergeCell ref="B34:C34"/>
    <mergeCell ref="D34:I34"/>
    <mergeCell ref="L34:Q34"/>
    <mergeCell ref="B35:C35"/>
    <mergeCell ref="D35:E35"/>
    <mergeCell ref="G35:H35"/>
    <mergeCell ref="L35:M35"/>
    <mergeCell ref="O35:P35"/>
    <mergeCell ref="B61:C61"/>
    <mergeCell ref="B62:C62"/>
    <mergeCell ref="B63:C63"/>
    <mergeCell ref="B64:C64"/>
    <mergeCell ref="B65:C65"/>
  </mergeCells>
  <pageMargins left="0.53" right="0.2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J24" sqref="J24"/>
    </sheetView>
  </sheetViews>
  <sheetFormatPr defaultColWidth="8.85546875" defaultRowHeight="15" x14ac:dyDescent="0.25"/>
  <cols>
    <col min="1" max="1" width="5.7109375" bestFit="1" customWidth="1"/>
    <col min="2" max="3" width="20.42578125" bestFit="1" customWidth="1"/>
    <col min="4" max="5" width="6.85546875" customWidth="1"/>
    <col min="6" max="6" width="10.42578125" bestFit="1" customWidth="1"/>
    <col min="7" max="7" width="10" customWidth="1"/>
    <col min="8" max="8" width="9.7109375" customWidth="1"/>
    <col min="9" max="9" width="10.28515625" bestFit="1" customWidth="1"/>
    <col min="10" max="10" width="38.140625" bestFit="1" customWidth="1"/>
    <col min="11" max="11" width="14.140625" bestFit="1" customWidth="1"/>
    <col min="12" max="12" width="13.7109375" bestFit="1" customWidth="1"/>
    <col min="13" max="13" width="13.7109375" customWidth="1"/>
    <col min="14" max="14" width="11.42578125" bestFit="1" customWidth="1"/>
    <col min="15" max="15" width="11.42578125" customWidth="1"/>
    <col min="16" max="16" width="11" bestFit="1" customWidth="1"/>
    <col min="17" max="18" width="10.28515625" bestFit="1" customWidth="1"/>
    <col min="19" max="19" width="11.28515625" bestFit="1" customWidth="1"/>
    <col min="20" max="20" width="11.28515625" customWidth="1"/>
    <col min="21" max="21" width="11" bestFit="1" customWidth="1"/>
  </cols>
  <sheetData>
    <row r="1" spans="1:17" x14ac:dyDescent="0.25">
      <c r="A1" s="3" t="s">
        <v>9</v>
      </c>
      <c r="B1" s="12" t="s">
        <v>7</v>
      </c>
      <c r="C1" s="13"/>
      <c r="D1" s="14" t="s">
        <v>33</v>
      </c>
      <c r="E1" s="15"/>
      <c r="F1" s="15"/>
      <c r="G1" s="15"/>
      <c r="H1" s="15"/>
      <c r="I1" s="16"/>
      <c r="J1" s="3" t="s">
        <v>8</v>
      </c>
      <c r="K1" s="1"/>
      <c r="L1" s="14" t="s">
        <v>41</v>
      </c>
      <c r="M1" s="15"/>
      <c r="N1" s="15"/>
      <c r="O1" s="15"/>
      <c r="P1" s="15"/>
      <c r="Q1" s="16"/>
    </row>
    <row r="2" spans="1:17" x14ac:dyDescent="0.25">
      <c r="A2" s="3"/>
      <c r="B2" s="12" t="s">
        <v>17</v>
      </c>
      <c r="C2" s="13"/>
      <c r="D2" s="17" t="s">
        <v>10</v>
      </c>
      <c r="E2" s="18"/>
      <c r="F2" s="8" t="s">
        <v>11</v>
      </c>
      <c r="G2" s="19" t="s">
        <v>15</v>
      </c>
      <c r="H2" s="20"/>
      <c r="I2" s="6" t="s">
        <v>12</v>
      </c>
      <c r="J2" s="3"/>
      <c r="K2" s="1"/>
      <c r="L2" s="17" t="s">
        <v>10</v>
      </c>
      <c r="M2" s="18"/>
      <c r="N2" s="8" t="s">
        <v>11</v>
      </c>
      <c r="O2" s="19" t="s">
        <v>15</v>
      </c>
      <c r="P2" s="20"/>
      <c r="Q2" s="6" t="s">
        <v>12</v>
      </c>
    </row>
    <row r="3" spans="1:17" x14ac:dyDescent="0.25">
      <c r="A3" s="3"/>
      <c r="B3" s="3" t="s">
        <v>29</v>
      </c>
      <c r="C3" s="3" t="s">
        <v>30</v>
      </c>
      <c r="D3" s="8" t="s">
        <v>13</v>
      </c>
      <c r="E3" s="8" t="s">
        <v>14</v>
      </c>
      <c r="F3" s="8" t="s">
        <v>16</v>
      </c>
      <c r="G3" s="3" t="s">
        <v>13</v>
      </c>
      <c r="H3" s="3" t="s">
        <v>14</v>
      </c>
      <c r="I3" s="6" t="s">
        <v>16</v>
      </c>
      <c r="J3" s="3" t="s">
        <v>18</v>
      </c>
      <c r="K3" s="3" t="s">
        <v>20</v>
      </c>
      <c r="L3" s="8" t="s">
        <v>13</v>
      </c>
      <c r="M3" s="8" t="s">
        <v>14</v>
      </c>
      <c r="N3" s="8" t="s">
        <v>16</v>
      </c>
      <c r="O3" s="3" t="s">
        <v>13</v>
      </c>
      <c r="P3" s="3" t="s">
        <v>14</v>
      </c>
      <c r="Q3" s="6" t="s">
        <v>16</v>
      </c>
    </row>
    <row r="4" spans="1:17" x14ac:dyDescent="0.25">
      <c r="A4" s="2">
        <v>1</v>
      </c>
      <c r="B4" s="2" t="s">
        <v>34</v>
      </c>
      <c r="C4" s="2" t="s">
        <v>34</v>
      </c>
      <c r="D4" s="2">
        <v>42</v>
      </c>
      <c r="E4" s="2">
        <v>19</v>
      </c>
      <c r="F4" s="2">
        <v>53</v>
      </c>
      <c r="G4" s="2">
        <v>71</v>
      </c>
      <c r="H4" s="2">
        <v>42</v>
      </c>
      <c r="I4" s="2">
        <v>78</v>
      </c>
      <c r="J4" s="2"/>
      <c r="K4" s="2"/>
      <c r="L4" s="2">
        <v>42</v>
      </c>
      <c r="M4" s="2">
        <v>19</v>
      </c>
      <c r="N4" s="2">
        <v>53</v>
      </c>
      <c r="O4" s="2">
        <v>71</v>
      </c>
      <c r="P4" s="2">
        <v>42</v>
      </c>
      <c r="Q4" s="2">
        <v>78</v>
      </c>
    </row>
    <row r="5" spans="1:17" x14ac:dyDescent="0.25">
      <c r="A5" s="3">
        <v>2</v>
      </c>
      <c r="B5" s="3" t="s">
        <v>36</v>
      </c>
      <c r="C5" s="3" t="s">
        <v>36</v>
      </c>
      <c r="D5" s="8">
        <f>D4*0.4</f>
        <v>16.8</v>
      </c>
      <c r="E5" s="8">
        <f>E4*0.4</f>
        <v>7.6000000000000005</v>
      </c>
      <c r="F5" s="8">
        <f>F4*0.4</f>
        <v>21.200000000000003</v>
      </c>
      <c r="G5" s="3">
        <f>G4*0.6</f>
        <v>42.6</v>
      </c>
      <c r="H5" s="3">
        <f>H4*0.6</f>
        <v>25.2</v>
      </c>
      <c r="I5" s="3">
        <f>I4*0.6</f>
        <v>46.8</v>
      </c>
      <c r="J5" s="3" t="s">
        <v>19</v>
      </c>
      <c r="K5" s="1" t="s">
        <v>21</v>
      </c>
      <c r="L5" s="8">
        <f>L4*0.4</f>
        <v>16.8</v>
      </c>
      <c r="M5" s="8">
        <f>M4*0.4</f>
        <v>7.6000000000000005</v>
      </c>
      <c r="N5" s="8">
        <f>N4*0.4</f>
        <v>21.200000000000003</v>
      </c>
      <c r="O5" s="3">
        <f>O4*0.6</f>
        <v>42.6</v>
      </c>
      <c r="P5" s="3">
        <f>P4*0.6</f>
        <v>25.2</v>
      </c>
      <c r="Q5" s="3">
        <f>Q4*0.6</f>
        <v>46.8</v>
      </c>
    </row>
    <row r="6" spans="1:17" x14ac:dyDescent="0.25">
      <c r="A6" s="3">
        <v>3</v>
      </c>
      <c r="B6" s="3" t="s">
        <v>37</v>
      </c>
      <c r="C6" s="3" t="s">
        <v>37</v>
      </c>
      <c r="D6" s="8">
        <f>D4*0.45</f>
        <v>18.900000000000002</v>
      </c>
      <c r="E6" s="8">
        <f>E4*0.45</f>
        <v>8.5500000000000007</v>
      </c>
      <c r="F6" s="8">
        <f>F4*0.45</f>
        <v>23.85</v>
      </c>
      <c r="G6" s="3">
        <f t="shared" ref="G6" si="0">G4*0.65</f>
        <v>46.15</v>
      </c>
      <c r="H6" s="3">
        <f t="shared" ref="H6:I6" si="1">H4*0.65</f>
        <v>27.3</v>
      </c>
      <c r="I6" s="3">
        <f t="shared" si="1"/>
        <v>50.7</v>
      </c>
      <c r="J6" s="3" t="s">
        <v>23</v>
      </c>
      <c r="K6" s="1" t="s">
        <v>42</v>
      </c>
      <c r="L6" s="8">
        <f>L4*0.45</f>
        <v>18.900000000000002</v>
      </c>
      <c r="M6" s="8">
        <f>M4*0.45</f>
        <v>8.5500000000000007</v>
      </c>
      <c r="N6" s="8">
        <f>N4*0.45</f>
        <v>23.85</v>
      </c>
      <c r="O6" s="3">
        <f t="shared" ref="O6:Q6" si="2">O4*0.65</f>
        <v>46.15</v>
      </c>
      <c r="P6" s="3">
        <f t="shared" si="2"/>
        <v>27.3</v>
      </c>
      <c r="Q6" s="3">
        <f t="shared" si="2"/>
        <v>50.7</v>
      </c>
    </row>
    <row r="7" spans="1:17" x14ac:dyDescent="0.25">
      <c r="A7" s="3">
        <v>4</v>
      </c>
      <c r="B7" s="3" t="s">
        <v>39</v>
      </c>
      <c r="C7" s="3" t="s">
        <v>39</v>
      </c>
      <c r="D7" s="8">
        <f>D4*0.5</f>
        <v>21</v>
      </c>
      <c r="E7" s="8">
        <f>E4*0.5</f>
        <v>9.5</v>
      </c>
      <c r="F7" s="8">
        <f>F4*0.5</f>
        <v>26.5</v>
      </c>
      <c r="G7" s="3">
        <f t="shared" ref="G7" si="3">G4*0.7</f>
        <v>49.699999999999996</v>
      </c>
      <c r="H7" s="3">
        <f t="shared" ref="H7:I7" si="4">H4*0.7</f>
        <v>29.4</v>
      </c>
      <c r="I7" s="3">
        <f t="shared" si="4"/>
        <v>54.599999999999994</v>
      </c>
      <c r="J7" s="3" t="s">
        <v>24</v>
      </c>
      <c r="K7" s="1" t="s">
        <v>42</v>
      </c>
      <c r="L7" s="8">
        <f>L4*0.5</f>
        <v>21</v>
      </c>
      <c r="M7" s="8">
        <f>M4*0.5</f>
        <v>9.5</v>
      </c>
      <c r="N7" s="8">
        <f>N4*0.5</f>
        <v>26.5</v>
      </c>
      <c r="O7" s="3">
        <f t="shared" ref="O7:Q7" si="5">O4*0.7</f>
        <v>49.699999999999996</v>
      </c>
      <c r="P7" s="3">
        <f t="shared" si="5"/>
        <v>29.4</v>
      </c>
      <c r="Q7" s="3">
        <f t="shared" si="5"/>
        <v>54.599999999999994</v>
      </c>
    </row>
    <row r="8" spans="1:17" x14ac:dyDescent="0.25">
      <c r="A8" s="3">
        <v>5</v>
      </c>
      <c r="B8" s="3" t="s">
        <v>38</v>
      </c>
      <c r="C8" s="3" t="s">
        <v>38</v>
      </c>
      <c r="D8" s="8">
        <f>D4*0.55</f>
        <v>23.1</v>
      </c>
      <c r="E8" s="8">
        <f>E4*0.55</f>
        <v>10.450000000000001</v>
      </c>
      <c r="F8" s="8">
        <f>F4*0.55</f>
        <v>29.150000000000002</v>
      </c>
      <c r="G8" s="3">
        <f t="shared" ref="G8" si="6">G4*0.75</f>
        <v>53.25</v>
      </c>
      <c r="H8" s="3">
        <f t="shared" ref="H8:I8" si="7">H4*0.75</f>
        <v>31.5</v>
      </c>
      <c r="I8" s="3">
        <f t="shared" si="7"/>
        <v>58.5</v>
      </c>
      <c r="J8" s="3" t="s">
        <v>25</v>
      </c>
      <c r="K8" s="1" t="s">
        <v>42</v>
      </c>
      <c r="L8" s="8">
        <f>L4*0.55</f>
        <v>23.1</v>
      </c>
      <c r="M8" s="8">
        <f>M4*0.55</f>
        <v>10.450000000000001</v>
      </c>
      <c r="N8" s="8">
        <f>N4*0.55</f>
        <v>29.150000000000002</v>
      </c>
      <c r="O8" s="3">
        <f t="shared" ref="O8:Q8" si="8">O4*0.75</f>
        <v>53.25</v>
      </c>
      <c r="P8" s="3">
        <f t="shared" si="8"/>
        <v>31.5</v>
      </c>
      <c r="Q8" s="3">
        <f t="shared" si="8"/>
        <v>58.5</v>
      </c>
    </row>
    <row r="9" spans="1:17" x14ac:dyDescent="0.25">
      <c r="A9" s="3">
        <v>6</v>
      </c>
      <c r="B9" s="3" t="s">
        <v>40</v>
      </c>
      <c r="C9" s="3" t="s">
        <v>40</v>
      </c>
      <c r="D9" s="8">
        <f>D4*0.55</f>
        <v>23.1</v>
      </c>
      <c r="E9" s="8">
        <f>E4*0.55</f>
        <v>10.450000000000001</v>
      </c>
      <c r="F9" s="8">
        <f>F4*0.55</f>
        <v>29.150000000000002</v>
      </c>
      <c r="G9" s="3">
        <f>G4*0.75</f>
        <v>53.25</v>
      </c>
      <c r="H9" s="3">
        <f>H4*0.75</f>
        <v>31.5</v>
      </c>
      <c r="I9" s="3">
        <f>I4*0.75</f>
        <v>58.5</v>
      </c>
      <c r="J9" s="3" t="s">
        <v>32</v>
      </c>
      <c r="K9" s="1" t="s">
        <v>22</v>
      </c>
      <c r="L9" s="8">
        <f>L4*0.55</f>
        <v>23.1</v>
      </c>
      <c r="M9" s="8">
        <f>M4*0.55</f>
        <v>10.450000000000001</v>
      </c>
      <c r="N9" s="8">
        <f>N4*0.55</f>
        <v>29.150000000000002</v>
      </c>
      <c r="O9" s="3">
        <f>O4*0.75</f>
        <v>53.25</v>
      </c>
      <c r="P9" s="3">
        <f>P4*0.75</f>
        <v>31.5</v>
      </c>
      <c r="Q9" s="3">
        <f>Q4*0.75</f>
        <v>58.5</v>
      </c>
    </row>
    <row r="10" spans="1:17" x14ac:dyDescent="0.25">
      <c r="A10" s="2">
        <v>7</v>
      </c>
      <c r="B10" s="2" t="s">
        <v>35</v>
      </c>
      <c r="C10" s="2" t="s">
        <v>35</v>
      </c>
      <c r="D10" s="2">
        <v>42</v>
      </c>
      <c r="E10" s="2">
        <v>19</v>
      </c>
      <c r="F10" s="2">
        <v>53</v>
      </c>
      <c r="G10" s="2">
        <v>71</v>
      </c>
      <c r="H10" s="2">
        <v>42</v>
      </c>
      <c r="I10" s="2">
        <v>78</v>
      </c>
      <c r="J10" s="2"/>
      <c r="K10" s="2"/>
      <c r="L10" s="2">
        <v>42</v>
      </c>
      <c r="M10" s="2">
        <v>19</v>
      </c>
      <c r="N10" s="2">
        <v>53</v>
      </c>
      <c r="O10" s="2">
        <v>71</v>
      </c>
      <c r="P10" s="2">
        <v>42</v>
      </c>
      <c r="Q10" s="2">
        <v>78</v>
      </c>
    </row>
    <row r="11" spans="1:17" x14ac:dyDescent="0.25">
      <c r="A11" s="3">
        <v>8</v>
      </c>
      <c r="B11" s="3" t="s">
        <v>36</v>
      </c>
      <c r="C11" s="3" t="s">
        <v>36</v>
      </c>
      <c r="D11" s="8">
        <f>D4*0.6</f>
        <v>25.2</v>
      </c>
      <c r="E11" s="8">
        <f>E4*0.6</f>
        <v>11.4</v>
      </c>
      <c r="F11" s="8">
        <f>F4*0.6</f>
        <v>31.799999999999997</v>
      </c>
      <c r="G11" s="3">
        <f t="shared" ref="G11" si="9">G4*0.8</f>
        <v>56.800000000000004</v>
      </c>
      <c r="H11" s="3">
        <f t="shared" ref="H11:I11" si="10">H4*0.8</f>
        <v>33.6</v>
      </c>
      <c r="I11" s="3">
        <f t="shared" si="10"/>
        <v>62.400000000000006</v>
      </c>
      <c r="J11" s="3" t="s">
        <v>43</v>
      </c>
      <c r="K11" s="1" t="s">
        <v>42</v>
      </c>
      <c r="L11" s="8">
        <f>L4*0.6</f>
        <v>25.2</v>
      </c>
      <c r="M11" s="8">
        <f>M4*0.6</f>
        <v>11.4</v>
      </c>
      <c r="N11" s="8">
        <f>N4*0.6</f>
        <v>31.799999999999997</v>
      </c>
      <c r="O11" s="3">
        <f t="shared" ref="O11:Q11" si="11">O4*0.8</f>
        <v>56.800000000000004</v>
      </c>
      <c r="P11" s="3">
        <f t="shared" si="11"/>
        <v>33.6</v>
      </c>
      <c r="Q11" s="3">
        <f t="shared" si="11"/>
        <v>62.400000000000006</v>
      </c>
    </row>
    <row r="12" spans="1:17" x14ac:dyDescent="0.25">
      <c r="A12" s="3">
        <v>9</v>
      </c>
      <c r="B12" s="3" t="s">
        <v>37</v>
      </c>
      <c r="C12" s="3" t="s">
        <v>37</v>
      </c>
      <c r="D12" s="8">
        <f>D4*0.65</f>
        <v>27.3</v>
      </c>
      <c r="E12" s="8">
        <f>E4*0.65</f>
        <v>12.35</v>
      </c>
      <c r="F12" s="8">
        <f>F4*0.65</f>
        <v>34.450000000000003</v>
      </c>
      <c r="G12" s="3">
        <f t="shared" ref="G12" si="12">G4*0.82</f>
        <v>58.22</v>
      </c>
      <c r="H12" s="3">
        <f t="shared" ref="H12:I12" si="13">H4*0.82</f>
        <v>34.44</v>
      </c>
      <c r="I12" s="3">
        <f t="shared" si="13"/>
        <v>63.959999999999994</v>
      </c>
      <c r="J12" s="3" t="s">
        <v>24</v>
      </c>
      <c r="K12" s="1" t="s">
        <v>42</v>
      </c>
      <c r="L12" s="8">
        <f>L4*0.65</f>
        <v>27.3</v>
      </c>
      <c r="M12" s="8">
        <f>M4*0.65</f>
        <v>12.35</v>
      </c>
      <c r="N12" s="8">
        <f>N4*0.65</f>
        <v>34.450000000000003</v>
      </c>
      <c r="O12" s="3">
        <f t="shared" ref="O12:Q12" si="14">O4*0.82</f>
        <v>58.22</v>
      </c>
      <c r="P12" s="3">
        <f t="shared" si="14"/>
        <v>34.44</v>
      </c>
      <c r="Q12" s="3">
        <f t="shared" si="14"/>
        <v>63.959999999999994</v>
      </c>
    </row>
    <row r="13" spans="1:17" x14ac:dyDescent="0.25">
      <c r="A13" s="3">
        <v>10</v>
      </c>
      <c r="B13" s="3" t="s">
        <v>39</v>
      </c>
      <c r="C13" s="3" t="s">
        <v>39</v>
      </c>
      <c r="D13" s="8">
        <f>D4*0.7</f>
        <v>29.4</v>
      </c>
      <c r="E13" s="8">
        <f>E4*0.7</f>
        <v>13.299999999999999</v>
      </c>
      <c r="F13" s="8">
        <f>F4*0.7</f>
        <v>37.099999999999994</v>
      </c>
      <c r="G13" s="3">
        <f t="shared" ref="G13" si="15">G4*0.85</f>
        <v>60.35</v>
      </c>
      <c r="H13" s="3">
        <f t="shared" ref="H13:I13" si="16">H4*0.85</f>
        <v>35.699999999999996</v>
      </c>
      <c r="I13" s="3">
        <f t="shared" si="16"/>
        <v>66.3</v>
      </c>
      <c r="J13" s="3" t="s">
        <v>26</v>
      </c>
      <c r="K13" s="1" t="s">
        <v>42</v>
      </c>
      <c r="L13" s="8">
        <f>L4*0.7</f>
        <v>29.4</v>
      </c>
      <c r="M13" s="8">
        <f>M4*0.7</f>
        <v>13.299999999999999</v>
      </c>
      <c r="N13" s="8">
        <f>N4*0.7</f>
        <v>37.099999999999994</v>
      </c>
      <c r="O13" s="3">
        <f t="shared" ref="O13:Q13" si="17">O4*0.85</f>
        <v>60.35</v>
      </c>
      <c r="P13" s="3">
        <f t="shared" si="17"/>
        <v>35.699999999999996</v>
      </c>
      <c r="Q13" s="3">
        <f t="shared" si="17"/>
        <v>66.3</v>
      </c>
    </row>
    <row r="14" spans="1:17" x14ac:dyDescent="0.25">
      <c r="A14" s="3">
        <v>11</v>
      </c>
      <c r="B14" s="3" t="s">
        <v>38</v>
      </c>
      <c r="C14" s="3" t="s">
        <v>38</v>
      </c>
      <c r="D14" s="8">
        <f>D4*0.75</f>
        <v>31.5</v>
      </c>
      <c r="E14" s="8">
        <f>E4*0.75</f>
        <v>14.25</v>
      </c>
      <c r="F14" s="8">
        <f>F4*0.75</f>
        <v>39.75</v>
      </c>
      <c r="G14" s="3">
        <f>G4*0.85</f>
        <v>60.35</v>
      </c>
      <c r="H14" s="3">
        <f>H4*0.85</f>
        <v>35.699999999999996</v>
      </c>
      <c r="I14" s="3">
        <f>I4*0.85</f>
        <v>66.3</v>
      </c>
      <c r="J14" s="3" t="s">
        <v>27</v>
      </c>
      <c r="K14" s="1" t="s">
        <v>21</v>
      </c>
      <c r="L14" s="8">
        <f>L4*0.75</f>
        <v>31.5</v>
      </c>
      <c r="M14" s="8">
        <f>M4*0.75</f>
        <v>14.25</v>
      </c>
      <c r="N14" s="8">
        <f>N4*0.75</f>
        <v>39.75</v>
      </c>
      <c r="O14" s="3">
        <f>O4*0.85</f>
        <v>60.35</v>
      </c>
      <c r="P14" s="3">
        <f>P4*0.85</f>
        <v>35.699999999999996</v>
      </c>
      <c r="Q14" s="3">
        <f>Q4*0.85</f>
        <v>66.3</v>
      </c>
    </row>
    <row r="15" spans="1:17" x14ac:dyDescent="0.25">
      <c r="A15" s="3">
        <v>12</v>
      </c>
      <c r="B15" s="3" t="s">
        <v>40</v>
      </c>
      <c r="C15" s="3" t="s">
        <v>40</v>
      </c>
      <c r="D15" s="8">
        <f>D4*0.75</f>
        <v>31.5</v>
      </c>
      <c r="E15" s="8">
        <f>E4*0.75</f>
        <v>14.25</v>
      </c>
      <c r="F15" s="8">
        <f>F4*0.75</f>
        <v>39.75</v>
      </c>
      <c r="G15" s="3">
        <f>G4*0.85</f>
        <v>60.35</v>
      </c>
      <c r="H15" s="3">
        <f>H4*0.85</f>
        <v>35.699999999999996</v>
      </c>
      <c r="I15" s="3">
        <f>I4*0.85</f>
        <v>66.3</v>
      </c>
      <c r="J15" s="3" t="s">
        <v>32</v>
      </c>
      <c r="K15" s="1" t="s">
        <v>22</v>
      </c>
      <c r="L15" s="8">
        <f>L4*0.75</f>
        <v>31.5</v>
      </c>
      <c r="M15" s="8">
        <f>M4*0.75</f>
        <v>14.25</v>
      </c>
      <c r="N15" s="8">
        <f>N4*0.75</f>
        <v>39.75</v>
      </c>
      <c r="O15" s="3">
        <f>O4*0.85</f>
        <v>60.35</v>
      </c>
      <c r="P15" s="3">
        <f>P4*0.85</f>
        <v>35.699999999999996</v>
      </c>
      <c r="Q15" s="3">
        <f>Q4*0.85</f>
        <v>66.3</v>
      </c>
    </row>
    <row r="16" spans="1:17" x14ac:dyDescent="0.25">
      <c r="A16" s="2">
        <v>13</v>
      </c>
      <c r="B16" s="2" t="s">
        <v>35</v>
      </c>
      <c r="C16" s="2" t="s">
        <v>35</v>
      </c>
      <c r="D16" s="2">
        <v>42</v>
      </c>
      <c r="E16" s="2">
        <v>19</v>
      </c>
      <c r="F16" s="2">
        <v>53</v>
      </c>
      <c r="G16" s="2">
        <v>71</v>
      </c>
      <c r="H16" s="2">
        <v>42</v>
      </c>
      <c r="I16" s="2">
        <v>78</v>
      </c>
      <c r="J16" s="2"/>
      <c r="K16" s="2"/>
      <c r="L16" s="2">
        <v>42</v>
      </c>
      <c r="M16" s="2">
        <v>19</v>
      </c>
      <c r="N16" s="2">
        <v>53</v>
      </c>
      <c r="O16" s="2">
        <v>71</v>
      </c>
      <c r="P16" s="2">
        <v>42</v>
      </c>
      <c r="Q16" s="2">
        <v>78</v>
      </c>
    </row>
    <row r="17" spans="1:17" x14ac:dyDescent="0.25">
      <c r="A17" s="3">
        <v>14</v>
      </c>
      <c r="B17" s="3" t="s">
        <v>36</v>
      </c>
      <c r="C17" s="3" t="s">
        <v>36</v>
      </c>
      <c r="D17" s="8">
        <f>D4*0.8</f>
        <v>33.6</v>
      </c>
      <c r="E17" s="8">
        <f>E4*0.8</f>
        <v>15.200000000000001</v>
      </c>
      <c r="F17" s="8">
        <f>F4*0.8</f>
        <v>42.400000000000006</v>
      </c>
      <c r="G17" s="3">
        <f t="shared" ref="G17" si="18">G4*0.9</f>
        <v>63.9</v>
      </c>
      <c r="H17" s="3">
        <f t="shared" ref="H17:I17" si="19">H4*0.9</f>
        <v>37.800000000000004</v>
      </c>
      <c r="I17" s="3">
        <f t="shared" si="19"/>
        <v>70.2</v>
      </c>
      <c r="J17" s="3" t="s">
        <v>43</v>
      </c>
      <c r="K17" s="1" t="s">
        <v>42</v>
      </c>
      <c r="L17" s="8">
        <f>L4*0.8</f>
        <v>33.6</v>
      </c>
      <c r="M17" s="8">
        <f>M4*0.8</f>
        <v>15.200000000000001</v>
      </c>
      <c r="N17" s="8">
        <f>N4*0.8</f>
        <v>42.400000000000006</v>
      </c>
      <c r="O17" s="3">
        <f t="shared" ref="O17:Q17" si="20">O4*0.9</f>
        <v>63.9</v>
      </c>
      <c r="P17" s="3">
        <f t="shared" si="20"/>
        <v>37.800000000000004</v>
      </c>
      <c r="Q17" s="3">
        <f t="shared" si="20"/>
        <v>70.2</v>
      </c>
    </row>
    <row r="18" spans="1:17" x14ac:dyDescent="0.25">
      <c r="A18" s="3">
        <v>15</v>
      </c>
      <c r="B18" s="3" t="s">
        <v>37</v>
      </c>
      <c r="C18" s="3" t="s">
        <v>37</v>
      </c>
      <c r="D18" s="8">
        <f>D4*0.8</f>
        <v>33.6</v>
      </c>
      <c r="E18" s="8">
        <f>E4*0.8</f>
        <v>15.200000000000001</v>
      </c>
      <c r="F18" s="8">
        <f>F4*0.8</f>
        <v>42.400000000000006</v>
      </c>
      <c r="G18" s="3">
        <f>G4*0.92</f>
        <v>65.320000000000007</v>
      </c>
      <c r="H18" s="3">
        <f t="shared" ref="H18:I18" si="21">H4*0.92</f>
        <v>38.64</v>
      </c>
      <c r="I18" s="3">
        <f t="shared" si="21"/>
        <v>71.760000000000005</v>
      </c>
      <c r="J18" s="3" t="s">
        <v>28</v>
      </c>
      <c r="K18" s="1" t="s">
        <v>42</v>
      </c>
      <c r="L18" s="8">
        <f>L4*0.8</f>
        <v>33.6</v>
      </c>
      <c r="M18" s="8">
        <f>M4*0.8</f>
        <v>15.200000000000001</v>
      </c>
      <c r="N18" s="8">
        <f>N4*0.8</f>
        <v>42.400000000000006</v>
      </c>
      <c r="O18" s="3">
        <f>O4*0.92</f>
        <v>65.320000000000007</v>
      </c>
      <c r="P18" s="3">
        <f t="shared" ref="P18:Q18" si="22">P4*0.92</f>
        <v>38.64</v>
      </c>
      <c r="Q18" s="3">
        <f t="shared" si="22"/>
        <v>71.760000000000005</v>
      </c>
    </row>
    <row r="19" spans="1:17" x14ac:dyDescent="0.25">
      <c r="A19" s="1">
        <v>16</v>
      </c>
      <c r="B19" s="3" t="s">
        <v>39</v>
      </c>
      <c r="C19" s="3" t="s">
        <v>39</v>
      </c>
      <c r="D19" s="8">
        <f>D4*0.85</f>
        <v>35.699999999999996</v>
      </c>
      <c r="E19" s="8">
        <f>E4*0.85</f>
        <v>16.149999999999999</v>
      </c>
      <c r="F19" s="8">
        <f>F4*0.85</f>
        <v>45.05</v>
      </c>
      <c r="G19" s="3">
        <f>G4*0.94</f>
        <v>66.739999999999995</v>
      </c>
      <c r="H19" s="3">
        <f t="shared" ref="H19:I19" si="23">H4*0.94</f>
        <v>39.479999999999997</v>
      </c>
      <c r="I19" s="3">
        <f t="shared" si="23"/>
        <v>73.319999999999993</v>
      </c>
      <c r="J19" s="3" t="s">
        <v>31</v>
      </c>
      <c r="K19" s="1" t="s">
        <v>42</v>
      </c>
      <c r="L19" s="8">
        <f>L4*0.85</f>
        <v>35.699999999999996</v>
      </c>
      <c r="M19" s="8">
        <f>M4*0.85</f>
        <v>16.149999999999999</v>
      </c>
      <c r="N19" s="8">
        <f>N4*0.85</f>
        <v>45.05</v>
      </c>
      <c r="O19" s="3">
        <f>O4*0.94</f>
        <v>66.739999999999995</v>
      </c>
      <c r="P19" s="3">
        <f t="shared" ref="P19:Q19" si="24">P4*0.94</f>
        <v>39.479999999999997</v>
      </c>
      <c r="Q19" s="3">
        <f t="shared" si="24"/>
        <v>73.319999999999993</v>
      </c>
    </row>
    <row r="20" spans="1:17" x14ac:dyDescent="0.25">
      <c r="A20" s="1">
        <v>17</v>
      </c>
      <c r="B20" s="3" t="s">
        <v>38</v>
      </c>
      <c r="C20" s="3" t="s">
        <v>38</v>
      </c>
      <c r="D20" s="8">
        <f>D4*0.85</f>
        <v>35.699999999999996</v>
      </c>
      <c r="E20" s="8">
        <f>E4*0.85</f>
        <v>16.149999999999999</v>
      </c>
      <c r="F20" s="8">
        <f>F4*0.85</f>
        <v>45.05</v>
      </c>
      <c r="G20" s="3">
        <f>G4*0.95</f>
        <v>67.45</v>
      </c>
      <c r="H20" s="3">
        <f t="shared" ref="H20:I20" si="25">H4*0.95</f>
        <v>39.9</v>
      </c>
      <c r="I20" s="3">
        <f t="shared" si="25"/>
        <v>74.099999999999994</v>
      </c>
      <c r="J20" s="3" t="s">
        <v>27</v>
      </c>
      <c r="K20" s="1" t="s">
        <v>21</v>
      </c>
      <c r="L20" s="8">
        <f>L4*0.85</f>
        <v>35.699999999999996</v>
      </c>
      <c r="M20" s="8">
        <f>M4*0.85</f>
        <v>16.149999999999999</v>
      </c>
      <c r="N20" s="8">
        <f>N4*0.85</f>
        <v>45.05</v>
      </c>
      <c r="O20" s="3">
        <f>O4*0.95</f>
        <v>67.45</v>
      </c>
      <c r="P20" s="3">
        <f t="shared" ref="P20:Q20" si="26">P4*0.95</f>
        <v>39.9</v>
      </c>
      <c r="Q20" s="3">
        <f t="shared" si="26"/>
        <v>74.099999999999994</v>
      </c>
    </row>
    <row r="21" spans="1:17" x14ac:dyDescent="0.25">
      <c r="A21" s="1">
        <v>18</v>
      </c>
      <c r="B21" s="3" t="s">
        <v>40</v>
      </c>
      <c r="C21" s="3" t="s">
        <v>40</v>
      </c>
      <c r="D21" s="8">
        <f>D4*0.85</f>
        <v>35.699999999999996</v>
      </c>
      <c r="E21" s="8">
        <f>E4*0.85</f>
        <v>16.149999999999999</v>
      </c>
      <c r="F21" s="8">
        <f>F4*0.85</f>
        <v>45.05</v>
      </c>
      <c r="G21" s="3">
        <f>G4*0.95</f>
        <v>67.45</v>
      </c>
      <c r="H21" s="3">
        <f t="shared" ref="H21:I21" si="27">H4*0.95</f>
        <v>39.9</v>
      </c>
      <c r="I21" s="3">
        <f t="shared" si="27"/>
        <v>74.099999999999994</v>
      </c>
      <c r="J21" s="3" t="s">
        <v>32</v>
      </c>
      <c r="K21" s="1" t="s">
        <v>22</v>
      </c>
      <c r="L21" s="8">
        <f>L4*0.85</f>
        <v>35.699999999999996</v>
      </c>
      <c r="M21" s="8">
        <f>M4*0.85</f>
        <v>16.149999999999999</v>
      </c>
      <c r="N21" s="8">
        <f>N4*0.85</f>
        <v>45.05</v>
      </c>
      <c r="O21" s="3">
        <f>O4*0.95</f>
        <v>67.45</v>
      </c>
      <c r="P21" s="3">
        <f t="shared" ref="P21:Q21" si="28">P4*0.95</f>
        <v>39.9</v>
      </c>
      <c r="Q21" s="3">
        <f t="shared" si="28"/>
        <v>74.099999999999994</v>
      </c>
    </row>
    <row r="22" spans="1:17" x14ac:dyDescent="0.25">
      <c r="A22" s="2">
        <v>19</v>
      </c>
      <c r="B22" s="2" t="s">
        <v>35</v>
      </c>
      <c r="C22" s="2" t="s">
        <v>35</v>
      </c>
      <c r="D22" s="2">
        <v>42</v>
      </c>
      <c r="E22" s="2">
        <v>19</v>
      </c>
      <c r="F22" s="2">
        <v>53</v>
      </c>
      <c r="G22" s="2">
        <v>71</v>
      </c>
      <c r="H22" s="2">
        <v>42</v>
      </c>
      <c r="I22" s="2">
        <v>78</v>
      </c>
      <c r="J22" s="2"/>
      <c r="K22" s="2"/>
      <c r="L22" s="2">
        <v>42</v>
      </c>
      <c r="M22" s="2">
        <v>19</v>
      </c>
      <c r="N22" s="2">
        <v>53</v>
      </c>
      <c r="O22" s="2">
        <v>71</v>
      </c>
      <c r="P22" s="2">
        <v>42</v>
      </c>
      <c r="Q22" s="2">
        <v>78</v>
      </c>
    </row>
    <row r="23" spans="1:17" x14ac:dyDescent="0.25">
      <c r="A23" s="3">
        <v>20</v>
      </c>
      <c r="B23" s="3" t="s">
        <v>36</v>
      </c>
      <c r="C23" s="3" t="s">
        <v>36</v>
      </c>
      <c r="D23" s="8">
        <f>D4*0.87</f>
        <v>36.54</v>
      </c>
      <c r="E23" s="8">
        <f>E4*0.87</f>
        <v>16.53</v>
      </c>
      <c r="F23" s="8">
        <f>F4*0.87</f>
        <v>46.11</v>
      </c>
      <c r="G23" s="3">
        <f>G4*0.95</f>
        <v>67.45</v>
      </c>
      <c r="H23" s="3">
        <f t="shared" ref="H23:I23" si="29">H4*0.95</f>
        <v>39.9</v>
      </c>
      <c r="I23" s="3">
        <f t="shared" si="29"/>
        <v>74.099999999999994</v>
      </c>
      <c r="J23" s="3" t="s">
        <v>43</v>
      </c>
      <c r="K23" s="1" t="s">
        <v>42</v>
      </c>
      <c r="L23" s="8">
        <f>L4*0.9</f>
        <v>37.800000000000004</v>
      </c>
      <c r="M23" s="8">
        <f t="shared" ref="M23:N23" si="30">M4*0.9</f>
        <v>17.100000000000001</v>
      </c>
      <c r="N23" s="8">
        <f t="shared" si="30"/>
        <v>47.7</v>
      </c>
      <c r="O23" s="8">
        <f>O4*0.9</f>
        <v>63.9</v>
      </c>
      <c r="P23" s="8">
        <f t="shared" ref="P23:Q23" si="31">P4*0.9</f>
        <v>37.800000000000004</v>
      </c>
      <c r="Q23" s="8">
        <f t="shared" si="31"/>
        <v>70.2</v>
      </c>
    </row>
    <row r="24" spans="1:17" x14ac:dyDescent="0.25">
      <c r="A24" s="1">
        <v>21</v>
      </c>
      <c r="B24" s="3" t="s">
        <v>37</v>
      </c>
      <c r="C24" s="3" t="s">
        <v>37</v>
      </c>
      <c r="D24" s="8">
        <f>D4*0.9</f>
        <v>37.800000000000004</v>
      </c>
      <c r="E24" s="8">
        <f>E4*0.9</f>
        <v>17.100000000000001</v>
      </c>
      <c r="F24" s="8">
        <f>F4*0.9</f>
        <v>47.7</v>
      </c>
      <c r="G24" s="3">
        <f>G4*0.95</f>
        <v>67.45</v>
      </c>
      <c r="H24" s="3">
        <f t="shared" ref="H24:I24" si="32">H4*0.95</f>
        <v>39.9</v>
      </c>
      <c r="I24" s="3">
        <f t="shared" si="32"/>
        <v>74.099999999999994</v>
      </c>
      <c r="J24" s="3" t="s">
        <v>28</v>
      </c>
      <c r="K24" s="1" t="s">
        <v>42</v>
      </c>
      <c r="L24" s="8">
        <f>L4*0.93</f>
        <v>39.06</v>
      </c>
      <c r="M24" s="8">
        <f t="shared" ref="M24:N24" si="33">M4*0.93</f>
        <v>17.670000000000002</v>
      </c>
      <c r="N24" s="8">
        <f t="shared" si="33"/>
        <v>49.29</v>
      </c>
      <c r="O24" s="8">
        <f>O4*0.93</f>
        <v>66.03</v>
      </c>
      <c r="P24" s="8">
        <f t="shared" ref="P24:Q24" si="34">P4*0.93</f>
        <v>39.06</v>
      </c>
      <c r="Q24" s="8">
        <f t="shared" si="34"/>
        <v>72.540000000000006</v>
      </c>
    </row>
    <row r="25" spans="1:17" x14ac:dyDescent="0.25">
      <c r="A25" s="1">
        <v>22</v>
      </c>
      <c r="B25" s="3" t="s">
        <v>39</v>
      </c>
      <c r="C25" s="3" t="s">
        <v>39</v>
      </c>
      <c r="D25" s="8">
        <f>D4*0.92</f>
        <v>38.64</v>
      </c>
      <c r="E25" s="8">
        <f>E4*0.92</f>
        <v>17.48</v>
      </c>
      <c r="F25" s="8">
        <f>F4*0.92</f>
        <v>48.760000000000005</v>
      </c>
      <c r="G25" s="3">
        <f>G4*0.97</f>
        <v>68.87</v>
      </c>
      <c r="H25" s="3">
        <f t="shared" ref="H25:I25" si="35">H4*0.97</f>
        <v>40.74</v>
      </c>
      <c r="I25" s="3">
        <f t="shared" si="35"/>
        <v>75.66</v>
      </c>
      <c r="J25" s="3" t="s">
        <v>28</v>
      </c>
      <c r="K25" s="1" t="s">
        <v>21</v>
      </c>
      <c r="L25" s="8">
        <f>L4*0.95</f>
        <v>39.9</v>
      </c>
      <c r="M25" s="8">
        <f t="shared" ref="M25:N25" si="36">M4*0.95</f>
        <v>18.05</v>
      </c>
      <c r="N25" s="8">
        <f t="shared" si="36"/>
        <v>50.349999999999994</v>
      </c>
      <c r="O25" s="8">
        <f>O4*0.95</f>
        <v>67.45</v>
      </c>
      <c r="P25" s="8">
        <f t="shared" ref="P25:Q25" si="37">P4*0.95</f>
        <v>39.9</v>
      </c>
      <c r="Q25" s="8">
        <f t="shared" si="37"/>
        <v>74.099999999999994</v>
      </c>
    </row>
    <row r="26" spans="1:17" x14ac:dyDescent="0.25">
      <c r="A26" s="1">
        <v>23</v>
      </c>
      <c r="B26" s="3" t="s">
        <v>38</v>
      </c>
      <c r="C26" s="3" t="s">
        <v>38</v>
      </c>
      <c r="D26" s="8">
        <f>D4*0.94</f>
        <v>39.479999999999997</v>
      </c>
      <c r="E26" s="8">
        <f>E4*0.94</f>
        <v>17.86</v>
      </c>
      <c r="F26" s="8">
        <f>F4*0.94</f>
        <v>49.82</v>
      </c>
      <c r="G26" s="3">
        <f>G4*0.97</f>
        <v>68.87</v>
      </c>
      <c r="H26" s="3">
        <f t="shared" ref="H26:I26" si="38">H4*0.97</f>
        <v>40.74</v>
      </c>
      <c r="I26" s="3">
        <f t="shared" si="38"/>
        <v>75.66</v>
      </c>
      <c r="J26" s="3" t="s">
        <v>32</v>
      </c>
      <c r="K26" s="1" t="s">
        <v>22</v>
      </c>
      <c r="L26" s="8">
        <f>L4</f>
        <v>42</v>
      </c>
      <c r="M26" s="8">
        <f t="shared" ref="M26:N26" si="39">M4</f>
        <v>19</v>
      </c>
      <c r="N26" s="8">
        <f t="shared" si="39"/>
        <v>53</v>
      </c>
      <c r="O26" s="8">
        <f>O4</f>
        <v>71</v>
      </c>
      <c r="P26" s="8">
        <f t="shared" ref="P26:Q26" si="40">P4</f>
        <v>42</v>
      </c>
      <c r="Q26" s="8">
        <f t="shared" si="40"/>
        <v>78</v>
      </c>
    </row>
    <row r="27" spans="1:17" x14ac:dyDescent="0.25">
      <c r="A27" s="2">
        <v>24</v>
      </c>
      <c r="B27" s="2" t="s">
        <v>34</v>
      </c>
      <c r="C27" s="2" t="s">
        <v>34</v>
      </c>
      <c r="D27" s="2">
        <v>42</v>
      </c>
      <c r="E27" s="2">
        <v>19</v>
      </c>
      <c r="F27" s="2">
        <v>53</v>
      </c>
      <c r="G27" s="2">
        <v>71</v>
      </c>
      <c r="H27" s="2">
        <v>42</v>
      </c>
      <c r="I27" s="2">
        <v>78</v>
      </c>
      <c r="J27" s="2"/>
      <c r="K27" s="2"/>
      <c r="L27" s="2">
        <v>42</v>
      </c>
      <c r="M27" s="2">
        <v>19</v>
      </c>
      <c r="N27" s="2">
        <v>53</v>
      </c>
      <c r="O27" s="2">
        <v>71</v>
      </c>
      <c r="P27" s="2">
        <v>42</v>
      </c>
      <c r="Q27" s="2">
        <v>78</v>
      </c>
    </row>
    <row r="28" spans="1:17" x14ac:dyDescent="0.25">
      <c r="A28" s="5"/>
      <c r="B28" s="11"/>
      <c r="C28" s="11"/>
    </row>
    <row r="29" spans="1:17" x14ac:dyDescent="0.25">
      <c r="A29" s="5"/>
      <c r="B29" s="21"/>
      <c r="C29" s="21"/>
    </row>
    <row r="30" spans="1:17" x14ac:dyDescent="0.25">
      <c r="A30" s="5"/>
      <c r="B30" s="21"/>
      <c r="C30" s="21"/>
    </row>
    <row r="31" spans="1:17" x14ac:dyDescent="0.25">
      <c r="A31" s="5"/>
      <c r="B31" s="21"/>
      <c r="C31" s="21"/>
    </row>
    <row r="32" spans="1:17" x14ac:dyDescent="0.25">
      <c r="A32" s="5"/>
      <c r="B32" s="11"/>
      <c r="C32" s="11"/>
    </row>
    <row r="33" spans="1:3" x14ac:dyDescent="0.25">
      <c r="A33" s="5"/>
      <c r="B33" s="11"/>
      <c r="C33" s="11"/>
    </row>
    <row r="34" spans="1:3" x14ac:dyDescent="0.25">
      <c r="A34" s="5"/>
      <c r="B34" s="11"/>
      <c r="C34" s="11"/>
    </row>
    <row r="35" spans="1:3" x14ac:dyDescent="0.25">
      <c r="A35" s="5"/>
      <c r="B35" s="11"/>
      <c r="C35" s="11"/>
    </row>
    <row r="36" spans="1:3" x14ac:dyDescent="0.25">
      <c r="A36" s="5"/>
      <c r="B36" s="11"/>
      <c r="C36" s="11"/>
    </row>
    <row r="37" spans="1:3" x14ac:dyDescent="0.25">
      <c r="A37" s="5"/>
      <c r="B37" s="11"/>
      <c r="C37" s="11"/>
    </row>
    <row r="38" spans="1:3" x14ac:dyDescent="0.25">
      <c r="A38" s="5"/>
      <c r="B38" s="11"/>
      <c r="C38" s="11"/>
    </row>
    <row r="39" spans="1:3" x14ac:dyDescent="0.25">
      <c r="A39" s="4"/>
      <c r="B39" s="4"/>
      <c r="C39" s="4"/>
    </row>
  </sheetData>
  <mergeCells count="19">
    <mergeCell ref="B38:C38"/>
    <mergeCell ref="B37:C37"/>
    <mergeCell ref="B36:C36"/>
    <mergeCell ref="B35:C35"/>
    <mergeCell ref="B34:C34"/>
    <mergeCell ref="L1:Q1"/>
    <mergeCell ref="L2:M2"/>
    <mergeCell ref="O2:P2"/>
    <mergeCell ref="B33:C33"/>
    <mergeCell ref="B32:C32"/>
    <mergeCell ref="B31:C31"/>
    <mergeCell ref="B30:C30"/>
    <mergeCell ref="B29:C29"/>
    <mergeCell ref="B28:C28"/>
    <mergeCell ref="B2:C2"/>
    <mergeCell ref="B1:C1"/>
    <mergeCell ref="D1:I1"/>
    <mergeCell ref="D2:E2"/>
    <mergeCell ref="G2:H2"/>
  </mergeCells>
  <pageMargins left="0.53" right="0.2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6" workbookViewId="0">
      <selection activeCell="G12" sqref="G12"/>
    </sheetView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Fitness Tracker</vt:lpstr>
      <vt:lpstr>Sheet1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karkobw</dc:creator>
  <cp:lastModifiedBy>Elizabeth Webster</cp:lastModifiedBy>
  <cp:lastPrinted>2009-11-08T17:30:27Z</cp:lastPrinted>
  <dcterms:created xsi:type="dcterms:W3CDTF">2009-08-14T18:39:54Z</dcterms:created>
  <dcterms:modified xsi:type="dcterms:W3CDTF">2012-04-08T22:46:15Z</dcterms:modified>
</cp:coreProperties>
</file>